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1.xml" ContentType="application/vnd.ms-excel.controlproperties+xml"/>
  <Override PartName="/xl/drawings/drawing11.xml" ContentType="application/vnd.openxmlformats-officedocument.drawing+xml"/>
  <Override PartName="/xl/ctrlProps/ctrlProp12.xml" ContentType="application/vnd.ms-excel.controlproperties+xml"/>
  <Override PartName="/xl/drawings/drawing1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3.xml" ContentType="application/vnd.openxmlformats-officedocument.drawing+xml"/>
  <Override PartName="/xl/ctrlProps/ctrlProp15.xml" ContentType="application/vnd.ms-excel.controlproperties+xml"/>
  <Override PartName="/xl/drawings/drawing1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095" windowHeight="8820" firstSheet="16" activeTab="17"/>
  </bookViews>
  <sheets>
    <sheet name="3.2 _ Summaries" sheetId="39" r:id="rId1"/>
    <sheet name="3.3 _Adj" sheetId="36" r:id="rId2"/>
    <sheet name="3.4" sheetId="52" r:id="rId3"/>
    <sheet name="3.5_1&amp;2" sheetId="37" r:id="rId4"/>
    <sheet name="3.6 Acc Depreciation" sheetId="41" r:id="rId5"/>
    <sheet name="3.7 _ 252" sheetId="43" r:id="rId6"/>
    <sheet name="3.8 Def Taxes" sheetId="64" r:id="rId7"/>
    <sheet name="3.9 CapO&amp;M Compare" sheetId="49" r:id="rId8"/>
    <sheet name="3.10 O&amp;M Summary" sheetId="73" r:id="rId9"/>
    <sheet name="3.10_2" sheetId="69" r:id="rId10"/>
    <sheet name="3.11 Labor Projection 1" sheetId="70" r:id="rId11"/>
    <sheet name="3.11 Labor Projection 2" sheetId="76" r:id="rId12"/>
    <sheet name="3.12 O&amp;M His-Pro" sheetId="40" r:id="rId13"/>
    <sheet name="3.14_UPC Chart" sheetId="45" r:id="rId14"/>
    <sheet name="3.14_TMMT_Data" sheetId="44" state="hidden" r:id="rId15"/>
    <sheet name="3.15 Rev Runs" sheetId="77" r:id="rId16"/>
    <sheet name="3.16 Depr Exp Calc" sheetId="54" r:id="rId17"/>
    <sheet name="3.17 Other Taxes" sheetId="71" r:id="rId18"/>
    <sheet name="3.18_Underground Stg" sheetId="75" r:id="rId19"/>
    <sheet name="3.19_Wex" sheetId="12" r:id="rId20"/>
    <sheet name="3.20_BadDebt" sheetId="9" r:id="rId21"/>
    <sheet name="3.21_Incent 1" sheetId="7" r:id="rId22"/>
    <sheet name="3.21_Incent 2" sheetId="34" r:id="rId23"/>
    <sheet name="3.21_Incent 3" sheetId="33" r:id="rId24"/>
    <sheet name="3.21 Incent 4" sheetId="32" r:id="rId25"/>
    <sheet name="3.22_Tickets_1" sheetId="5" r:id="rId26"/>
    <sheet name="3.22_Tickets_ 2" sheetId="28" r:id="rId27"/>
    <sheet name="3.23_Adv1" sheetId="17" r:id="rId28"/>
    <sheet name="3.24Don1" sheetId="16" r:id="rId29"/>
    <sheet name="3.24Don2" sheetId="31" r:id="rId30"/>
    <sheet name="3.24Don3" sheetId="30" r:id="rId31"/>
    <sheet name="3.25 Res" sheetId="15" r:id="rId32"/>
    <sheet name="3.26 DSM Exp Rem" sheetId="62" r:id="rId33"/>
    <sheet name="3.29 _ Summaries Volumetric" sheetId="78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10" hidden="1">'3.11 Labor Projection 1'!#REF!</definedName>
    <definedName name="_xlnm._FilterDatabase" localSheetId="11" hidden="1">'3.11 Labor Projection 2'!$A$2:$D$67</definedName>
    <definedName name="Actual" localSheetId="11">#REF!,#REF!,#REF!,#REF!,#REF!,#REF!</definedName>
    <definedName name="Actual" localSheetId="18">#REF!,#REF!,#REF!,#REF!,#REF!,#REF!</definedName>
    <definedName name="Actual" localSheetId="33">#REF!,#REF!,#REF!,#REF!,#REF!,#REF!</definedName>
    <definedName name="Actual">#REF!,#REF!,#REF!,#REF!,#REF!,#REF!</definedName>
    <definedName name="Adjustments">'[1]Control Panel'!$A$25:$F$44</definedName>
    <definedName name="ADV_ADJ" localSheetId="11">'3.23_Adv1'!#REF!</definedName>
    <definedName name="ADV_ADJ" localSheetId="18">'3.23_Adv1'!#REF!</definedName>
    <definedName name="ADV_ADJ" localSheetId="0">[1]Advertising!$P$28</definedName>
    <definedName name="ADV_ADJ" localSheetId="33">[1]Advertising!$P$28</definedName>
    <definedName name="ADV_ADJ">'3.23_Adv1'!#REF!</definedName>
    <definedName name="advertisingscenario" localSheetId="11">'3.23_Adv1'!#REF!</definedName>
    <definedName name="advertisingscenario" localSheetId="18">'3.23_Adv1'!#REF!</definedName>
    <definedName name="advertisingscenario" localSheetId="0">[1]Advertising!$C$9:$E$172</definedName>
    <definedName name="advertisingscenario" localSheetId="33">[1]Advertising!$C$9:$E$172</definedName>
    <definedName name="advertisingscenario">'3.23_Adv1'!#REF!</definedName>
    <definedName name="Affl_ROR_Adj" localSheetId="11">#REF!</definedName>
    <definedName name="Affl_ROR_Adj" localSheetId="18">#REF!</definedName>
    <definedName name="Affl_ROR_Adj" localSheetId="33">#REF!</definedName>
    <definedName name="Affl_ROR_Adj">#REF!</definedName>
    <definedName name="Affl_ROR_Adj_UT" localSheetId="11">#REF!</definedName>
    <definedName name="Affl_ROR_Adj_UT" localSheetId="18">#REF!</definedName>
    <definedName name="Affl_ROR_Adj_UT" localSheetId="33">#REF!</definedName>
    <definedName name="Affl_ROR_Adj_UT">#REF!</definedName>
    <definedName name="Affl_ROR_Adj_WY" localSheetId="11">#REF!</definedName>
    <definedName name="Affl_ROR_Adj_WY" localSheetId="18">#REF!</definedName>
    <definedName name="Affl_ROR_Adj_WY" localSheetId="33">#REF!</definedName>
    <definedName name="Affl_ROR_Adj_WY">#REF!</definedName>
    <definedName name="Aircraft">[1]AIRCRAFT!$D$7:$H$16</definedName>
    <definedName name="AIRCRAFTSCENARIO" localSheetId="11">#REF!</definedName>
    <definedName name="AIRCRAFTSCENARIO" localSheetId="18">#REF!</definedName>
    <definedName name="AIRCRAFTSCENARIO" localSheetId="0">[1]AIRCRAFT!#REF!</definedName>
    <definedName name="AIRCRAFTSCENARIO" localSheetId="33">[1]AIRCRAFT!#REF!</definedName>
    <definedName name="AIRCRAFTSCENARIO">#REF!</definedName>
    <definedName name="ALLINONE" localSheetId="11">#REF!</definedName>
    <definedName name="ALLINONE" localSheetId="18">#REF!</definedName>
    <definedName name="ALLINONE" localSheetId="33">#REF!</definedName>
    <definedName name="ALLINONE">#REF!</definedName>
    <definedName name="ALLOC_FACTORS_DATA" localSheetId="11">#REF!</definedName>
    <definedName name="ALLOC_FACTORS_DATA" localSheetId="18">#REF!</definedName>
    <definedName name="ALLOC_FACTORS_DATA" localSheetId="33">#REF!</definedName>
    <definedName name="ALLOC_FACTORS_DATA">#REF!</definedName>
    <definedName name="ALLOC_FACTORS_DROP" localSheetId="11">#REF!</definedName>
    <definedName name="ALLOC_FACTORS_DROP" localSheetId="18">#REF!</definedName>
    <definedName name="ALLOC_FACTORS_DROP" localSheetId="33">#REF!</definedName>
    <definedName name="ALLOC_FACTORS_DROP">#REF!</definedName>
    <definedName name="AllocationFactors" localSheetId="11">#REF!</definedName>
    <definedName name="AllocationFactors" localSheetId="18">#REF!</definedName>
    <definedName name="AllocationFactors" localSheetId="33">#REF!</definedName>
    <definedName name="AllocationFactors">#REF!</definedName>
    <definedName name="ALLOCATIONS">'[1]ALLOCATIONS&amp;PRETAX'!$B$6:$B$47</definedName>
    <definedName name="ANN_DEP_ADJ_GEN" localSheetId="11">#REF!</definedName>
    <definedName name="ANN_DEP_ADJ_GEN" localSheetId="18">#REF!</definedName>
    <definedName name="ANN_DEP_ADJ_GEN" localSheetId="33">#REF!</definedName>
    <definedName name="ANN_DEP_ADJ_GEN">#REF!</definedName>
    <definedName name="ANN_DEP_ADJ_PROD" localSheetId="11">#REF!</definedName>
    <definedName name="ANN_DEP_ADJ_PROD" localSheetId="18">#REF!</definedName>
    <definedName name="ANN_DEP_ADJ_PROD" localSheetId="33">#REF!</definedName>
    <definedName name="ANN_DEP_ADJ_PROD">#REF!</definedName>
    <definedName name="ANN_DEP_ADJ_UT" localSheetId="11">#REF!</definedName>
    <definedName name="ANN_DEP_ADJ_UT" localSheetId="18">#REF!</definedName>
    <definedName name="ANN_DEP_ADJ_UT" localSheetId="33">#REF!</definedName>
    <definedName name="ANN_DEP_ADJ_UT">#REF!</definedName>
    <definedName name="ANN_DEP_ADJ_WY" localSheetId="11">#REF!</definedName>
    <definedName name="ANN_DEP_ADJ_WY" localSheetId="18">#REF!</definedName>
    <definedName name="ANN_DEP_ADJ_WY" localSheetId="33">#REF!</definedName>
    <definedName name="ANN_DEP_ADJ_WY">#REF!</definedName>
    <definedName name="AVE_101_WY" localSheetId="11">'[2]Rate Base'!#REF!</definedName>
    <definedName name="AVE_101_WY" localSheetId="18">'[2]Rate Base'!#REF!</definedName>
    <definedName name="AVE_101_WY" localSheetId="33">'[2]Rate Base'!#REF!</definedName>
    <definedName name="AVE_101_WY">'[2]Rate Base'!#REF!</definedName>
    <definedName name="AVE_105_UT" localSheetId="11">'[2]Rate Base'!#REF!</definedName>
    <definedName name="AVE_105_UT" localSheetId="18">'[2]Rate Base'!#REF!</definedName>
    <definedName name="AVE_105_UT" localSheetId="33">'[2]Rate Base'!#REF!</definedName>
    <definedName name="AVE_105_UT">'[2]Rate Base'!#REF!</definedName>
    <definedName name="AVE_106_GEN" localSheetId="11">'[2]Rate Base'!#REF!</definedName>
    <definedName name="AVE_106_GEN" localSheetId="18">'[2]Rate Base'!#REF!</definedName>
    <definedName name="AVE_106_GEN" localSheetId="33">'[2]Rate Base'!#REF!</definedName>
    <definedName name="AVE_106_GEN">'[2]Rate Base'!#REF!</definedName>
    <definedName name="AVE_106_PROD" localSheetId="11">'[2]Rate Base'!#REF!</definedName>
    <definedName name="AVE_106_PROD" localSheetId="18">'[2]Rate Base'!#REF!</definedName>
    <definedName name="AVE_106_PROD" localSheetId="33">'[2]Rate Base'!#REF!</definedName>
    <definedName name="AVE_106_PROD">'[2]Rate Base'!#REF!</definedName>
    <definedName name="AVE_106_UT" localSheetId="11">'[2]Rate Base'!#REF!</definedName>
    <definedName name="AVE_106_UT" localSheetId="18">'[2]Rate Base'!#REF!</definedName>
    <definedName name="AVE_106_UT" localSheetId="33">'[2]Rate Base'!#REF!</definedName>
    <definedName name="AVE_106_UT">'[2]Rate Base'!#REF!</definedName>
    <definedName name="AVE_106_WY" localSheetId="11">'[2]Rate Base'!#REF!</definedName>
    <definedName name="AVE_106_WY" localSheetId="18">'[2]Rate Base'!#REF!</definedName>
    <definedName name="AVE_106_WY" localSheetId="33">'[2]Rate Base'!#REF!</definedName>
    <definedName name="AVE_106_WY">'[2]Rate Base'!#REF!</definedName>
    <definedName name="AVE_108_GEN" localSheetId="11">'[2]Rate Base'!#REF!</definedName>
    <definedName name="AVE_108_GEN" localSheetId="18">'[2]Rate Base'!#REF!</definedName>
    <definedName name="AVE_108_GEN" localSheetId="33">'[2]Rate Base'!#REF!</definedName>
    <definedName name="AVE_108_GEN">'[2]Rate Base'!#REF!</definedName>
    <definedName name="AVE_108_PROD" localSheetId="11">'[2]Rate Base'!#REF!</definedName>
    <definedName name="AVE_108_PROD" localSheetId="18">'[2]Rate Base'!#REF!</definedName>
    <definedName name="AVE_108_PROD" localSheetId="33">'[2]Rate Base'!#REF!</definedName>
    <definedName name="AVE_108_PROD">'[2]Rate Base'!#REF!</definedName>
    <definedName name="AVE_108_UT" localSheetId="11">'[2]Rate Base'!#REF!</definedName>
    <definedName name="AVE_108_UT" localSheetId="18">'[2]Rate Base'!#REF!</definedName>
    <definedName name="AVE_108_UT" localSheetId="33">'[2]Rate Base'!#REF!</definedName>
    <definedName name="AVE_108_UT">'[2]Rate Base'!#REF!</definedName>
    <definedName name="AVE_108_WY" localSheetId="11">'[2]Rate Base'!#REF!</definedName>
    <definedName name="AVE_108_WY" localSheetId="18">'[2]Rate Base'!#REF!</definedName>
    <definedName name="AVE_108_WY" localSheetId="33">'[2]Rate Base'!#REF!</definedName>
    <definedName name="AVE_108_WY">'[2]Rate Base'!#REF!</definedName>
    <definedName name="AVE_111_GEN" localSheetId="11">'[2]Rate Base'!#REF!</definedName>
    <definedName name="AVE_111_GEN" localSheetId="18">'[2]Rate Base'!#REF!</definedName>
    <definedName name="AVE_111_GEN" localSheetId="33">'[2]Rate Base'!#REF!</definedName>
    <definedName name="AVE_111_GEN">'[2]Rate Base'!#REF!</definedName>
    <definedName name="AVE_111_PROD" localSheetId="11">'[2]Rate Base'!#REF!</definedName>
    <definedName name="AVE_111_PROD" localSheetId="18">'[2]Rate Base'!#REF!</definedName>
    <definedName name="AVE_111_PROD" localSheetId="33">'[2]Rate Base'!#REF!</definedName>
    <definedName name="AVE_111_PROD">'[2]Rate Base'!#REF!</definedName>
    <definedName name="AVE_111_UT" localSheetId="11">'[2]Rate Base'!#REF!</definedName>
    <definedName name="AVE_111_UT" localSheetId="18">'[2]Rate Base'!#REF!</definedName>
    <definedName name="AVE_111_UT" localSheetId="33">'[2]Rate Base'!#REF!</definedName>
    <definedName name="AVE_111_UT">'[2]Rate Base'!#REF!</definedName>
    <definedName name="AVE_111_WY" localSheetId="11">'[2]Rate Base'!#REF!</definedName>
    <definedName name="AVE_111_WY" localSheetId="18">'[2]Rate Base'!#REF!</definedName>
    <definedName name="AVE_111_WY" localSheetId="33">'[2]Rate Base'!#REF!</definedName>
    <definedName name="AVE_111_WY">'[2]Rate Base'!#REF!</definedName>
    <definedName name="AVE_154_WY" localSheetId="11">'[2]Rate Base'!#REF!</definedName>
    <definedName name="AVE_154_WY" localSheetId="18">'[2]Rate Base'!#REF!</definedName>
    <definedName name="AVE_154_WY" localSheetId="33">'[2]Rate Base'!#REF!</definedName>
    <definedName name="AVE_154_WY">'[2]Rate Base'!#REF!</definedName>
    <definedName name="AVE_1641_PROD" localSheetId="11">'[2]Rate Base'!#REF!</definedName>
    <definedName name="AVE_1641_PROD" localSheetId="18">'[2]Rate Base'!#REF!</definedName>
    <definedName name="AVE_1641_PROD" localSheetId="33">'[2]Rate Base'!#REF!</definedName>
    <definedName name="AVE_1641_PROD">'[2]Rate Base'!#REF!</definedName>
    <definedName name="AVE_165_GEN" localSheetId="11">'[2]Rate Base'!#REF!</definedName>
    <definedName name="AVE_165_GEN" localSheetId="18">'[2]Rate Base'!#REF!</definedName>
    <definedName name="AVE_165_GEN" localSheetId="33">'[2]Rate Base'!#REF!</definedName>
    <definedName name="AVE_165_GEN">'[2]Rate Base'!#REF!</definedName>
    <definedName name="AVE_2351_UT" localSheetId="11">'[2]Rate Base'!#REF!</definedName>
    <definedName name="AVE_2351_UT" localSheetId="18">'[2]Rate Base'!#REF!</definedName>
    <definedName name="AVE_2351_UT" localSheetId="33">'[2]Rate Base'!#REF!</definedName>
    <definedName name="AVE_2351_UT">'[2]Rate Base'!#REF!</definedName>
    <definedName name="AVE_2351_WY" localSheetId="11">'[2]Rate Base'!#REF!</definedName>
    <definedName name="AVE_2351_WY" localSheetId="18">'[2]Rate Base'!#REF!</definedName>
    <definedName name="AVE_2351_WY" localSheetId="33">'[2]Rate Base'!#REF!</definedName>
    <definedName name="AVE_2351_WY">'[2]Rate Base'!#REF!</definedName>
    <definedName name="AVE_2531_GEN" localSheetId="11">'[2]Rate Base'!#REF!</definedName>
    <definedName name="AVE_2531_GEN" localSheetId="18">'[2]Rate Base'!#REF!</definedName>
    <definedName name="AVE_2531_GEN" localSheetId="33">'[2]Rate Base'!#REF!</definedName>
    <definedName name="AVE_2531_GEN">'[2]Rate Base'!#REF!</definedName>
    <definedName name="AVE_255_GEN" localSheetId="11">'[2]Rate Base'!#REF!</definedName>
    <definedName name="AVE_255_GEN" localSheetId="18">'[2]Rate Base'!#REF!</definedName>
    <definedName name="AVE_255_GEN" localSheetId="33">'[2]Rate Base'!#REF!</definedName>
    <definedName name="AVE_255_GEN">'[2]Rate Base'!#REF!</definedName>
    <definedName name="AVE_255_PROD" localSheetId="11">'[2]Rate Base'!#REF!</definedName>
    <definedName name="AVE_255_PROD" localSheetId="18">'[2]Rate Base'!#REF!</definedName>
    <definedName name="AVE_255_PROD" localSheetId="33">'[2]Rate Base'!#REF!</definedName>
    <definedName name="AVE_255_PROD">'[2]Rate Base'!#REF!</definedName>
    <definedName name="AVE_255_UT" localSheetId="11">'[2]Rate Base'!#REF!</definedName>
    <definedName name="AVE_255_UT" localSheetId="18">'[2]Rate Base'!#REF!</definedName>
    <definedName name="AVE_255_UT" localSheetId="33">'[2]Rate Base'!#REF!</definedName>
    <definedName name="AVE_255_UT">'[2]Rate Base'!#REF!</definedName>
    <definedName name="AVE_255_WY" localSheetId="11">'[2]Rate Base'!#REF!</definedName>
    <definedName name="AVE_255_WY" localSheetId="18">'[2]Rate Base'!#REF!</definedName>
    <definedName name="AVE_255_WY" localSheetId="33">'[2]Rate Base'!#REF!</definedName>
    <definedName name="AVE_255_WY">'[2]Rate Base'!#REF!</definedName>
    <definedName name="AVE_282_GEN" localSheetId="11">'[2]Rate Base'!#REF!</definedName>
    <definedName name="AVE_282_GEN" localSheetId="18">'[2]Rate Base'!#REF!</definedName>
    <definedName name="AVE_282_GEN" localSheetId="33">'[2]Rate Base'!#REF!</definedName>
    <definedName name="AVE_282_GEN">'[2]Rate Base'!#REF!</definedName>
    <definedName name="AVE_282_PROD" localSheetId="11">'[2]Rate Base'!#REF!</definedName>
    <definedName name="AVE_282_PROD" localSheetId="18">'[2]Rate Base'!#REF!</definedName>
    <definedName name="AVE_282_PROD" localSheetId="33">'[2]Rate Base'!#REF!</definedName>
    <definedName name="AVE_282_PROD">'[2]Rate Base'!#REF!</definedName>
    <definedName name="AVE_282_UT" localSheetId="11">'[2]Rate Base'!#REF!</definedName>
    <definedName name="AVE_282_UT" localSheetId="18">'[2]Rate Base'!#REF!</definedName>
    <definedName name="AVE_282_UT" localSheetId="33">'[2]Rate Base'!#REF!</definedName>
    <definedName name="AVE_282_UT">'[2]Rate Base'!#REF!</definedName>
    <definedName name="AVE_282_WY" localSheetId="11">'[2]Rate Base'!#REF!</definedName>
    <definedName name="AVE_282_WY" localSheetId="18">'[2]Rate Base'!#REF!</definedName>
    <definedName name="AVE_282_WY" localSheetId="33">'[2]Rate Base'!#REF!</definedName>
    <definedName name="AVE_282_WY">'[2]Rate Base'!#REF!</definedName>
    <definedName name="AVE_2821_GEN" localSheetId="11">'[2]Rate Base'!#REF!</definedName>
    <definedName name="AVE_2821_GEN" localSheetId="18">'[2]Rate Base'!#REF!</definedName>
    <definedName name="AVE_2821_GEN" localSheetId="33">'[2]Rate Base'!#REF!</definedName>
    <definedName name="AVE_2821_GEN">'[2]Rate Base'!#REF!</definedName>
    <definedName name="AVE_2821_PROD" localSheetId="11">'[2]Rate Base'!#REF!</definedName>
    <definedName name="AVE_2821_PROD" localSheetId="18">'[2]Rate Base'!#REF!</definedName>
    <definedName name="AVE_2821_PROD" localSheetId="33">'[2]Rate Base'!#REF!</definedName>
    <definedName name="AVE_2821_PROD">'[2]Rate Base'!#REF!</definedName>
    <definedName name="AVE_2821_UT" localSheetId="11">'[2]Rate Base'!#REF!</definedName>
    <definedName name="AVE_2821_UT" localSheetId="18">'[2]Rate Base'!#REF!</definedName>
    <definedName name="AVE_2821_UT" localSheetId="33">'[2]Rate Base'!#REF!</definedName>
    <definedName name="AVE_2821_UT">'[2]Rate Base'!#REF!</definedName>
    <definedName name="AVE_2821_WY" localSheetId="11">'[2]Rate Base'!#REF!</definedName>
    <definedName name="AVE_2821_WY" localSheetId="18">'[2]Rate Base'!#REF!</definedName>
    <definedName name="AVE_2821_WY" localSheetId="33">'[2]Rate Base'!#REF!</definedName>
    <definedName name="AVE_2821_WY">'[2]Rate Base'!#REF!</definedName>
    <definedName name="AVE_2826_GEN" localSheetId="11">'[2]Rate Base'!#REF!</definedName>
    <definedName name="AVE_2826_GEN" localSheetId="18">'[2]Rate Base'!#REF!</definedName>
    <definedName name="AVE_2826_GEN" localSheetId="33">'[2]Rate Base'!#REF!</definedName>
    <definedName name="AVE_2826_GEN">'[2]Rate Base'!#REF!</definedName>
    <definedName name="AVE_RB_101_PROD_ADJ" localSheetId="11">'[2]FILED Adjustments'!#REF!</definedName>
    <definedName name="AVE_RB_101_PROD_ADJ" localSheetId="18">'[2]FILED Adjustments'!#REF!</definedName>
    <definedName name="AVE_RB_101_PROD_ADJ" localSheetId="33">'[2]FILED Adjustments'!#REF!</definedName>
    <definedName name="AVE_RB_101_PROD_ADJ">'[2]FILED Adjustments'!#REF!</definedName>
    <definedName name="AVE_RB_108_PROD_ADJ" localSheetId="11">'[2]FILED Adjustments'!#REF!</definedName>
    <definedName name="AVE_RB_108_PROD_ADJ" localSheetId="18">'[2]FILED Adjustments'!#REF!</definedName>
    <definedName name="AVE_RB_108_PROD_ADJ" localSheetId="33">'[2]FILED Adjustments'!#REF!</definedName>
    <definedName name="AVE_RB_108_PROD_ADJ">'[2]FILED Adjustments'!#REF!</definedName>
    <definedName name="AVE_RB_111_PROD_ADJ" localSheetId="11">'[2]FILED Adjustments'!#REF!</definedName>
    <definedName name="AVE_RB_111_PROD_ADJ" localSheetId="18">'[2]FILED Adjustments'!#REF!</definedName>
    <definedName name="AVE_RB_111_PROD_ADJ" localSheetId="33">'[2]FILED Adjustments'!#REF!</definedName>
    <definedName name="AVE_RB_111_PROD_ADJ">'[2]FILED Adjustments'!#REF!</definedName>
    <definedName name="AVE_SEL_ADJ_101_PROD" localSheetId="11">'[2]FILED Adjustments'!#REF!</definedName>
    <definedName name="AVE_SEL_ADJ_101_PROD" localSheetId="18">'[2]FILED Adjustments'!#REF!</definedName>
    <definedName name="AVE_SEL_ADJ_101_PROD" localSheetId="33">'[2]FILED Adjustments'!#REF!</definedName>
    <definedName name="AVE_SEL_ADJ_101_PROD">'[2]FILED Adjustments'!#REF!</definedName>
    <definedName name="AVE_SEL_ADJ_108_PROD" localSheetId="11">'[2]FILED Adjustments'!#REF!</definedName>
    <definedName name="AVE_SEL_ADJ_108_PROD" localSheetId="18">'[2]FILED Adjustments'!#REF!</definedName>
    <definedName name="AVE_SEL_ADJ_108_PROD" localSheetId="33">'[2]FILED Adjustments'!#REF!</definedName>
    <definedName name="AVE_SEL_ADJ_108_PROD">'[2]FILED Adjustments'!#REF!</definedName>
    <definedName name="AVE_SEL_ADJ_111_PROD" localSheetId="11">'[2]FILED Adjustments'!#REF!</definedName>
    <definedName name="AVE_SEL_ADJ_111_PROD" localSheetId="18">'[2]FILED Adjustments'!#REF!</definedName>
    <definedName name="AVE_SEL_ADJ_111_PROD" localSheetId="33">'[2]FILED Adjustments'!#REF!</definedName>
    <definedName name="AVE_SEL_ADJ_111_PROD">'[2]FILED Adjustments'!#REF!</definedName>
    <definedName name="AVE_UND_STO" localSheetId="11">'[2]Und Stor'!#REF!</definedName>
    <definedName name="AVE_UND_STO" localSheetId="18">'[2]Und Stor'!#REF!</definedName>
    <definedName name="AVE_UND_STO" localSheetId="33">'[2]Und Stor'!#REF!</definedName>
    <definedName name="AVE_UND_STO">'[2]Und Stor'!#REF!</definedName>
    <definedName name="AVG_154_UT" localSheetId="11">'[2]Rate Base'!#REF!</definedName>
    <definedName name="AVG_154_UT" localSheetId="18">'[2]Rate Base'!#REF!</definedName>
    <definedName name="AVG_154_UT" localSheetId="33">'[2]Rate Base'!#REF!</definedName>
    <definedName name="AVG_154_UT">'[2]Rate Base'!#REF!</definedName>
    <definedName name="AVG_INCENTIVE" localSheetId="11">'3.21_Incent 1'!#REF!</definedName>
    <definedName name="AVG_INCENTIVE" localSheetId="18">'3.21_Incent 1'!#REF!</definedName>
    <definedName name="AVG_INCENTIVE" localSheetId="0">[1]Incentive!$AF$12:$AK$489</definedName>
    <definedName name="AVG_INCENTIVE" localSheetId="33">[1]Incentive!$AF$12:$AK$489</definedName>
    <definedName name="AVG_INCENTIVE">'3.21_Incent 1'!#REF!</definedName>
    <definedName name="BAD_DEBT_ADJ_UT" localSheetId="11">'[2]Utah Bad Debt'!#REF!</definedName>
    <definedName name="BAD_DEBT_ADJ_UT" localSheetId="18">'[2]Utah Bad Debt'!#REF!</definedName>
    <definedName name="BAD_DEBT_ADJ_UT" localSheetId="33">'[2]Utah Bad Debt'!#REF!</definedName>
    <definedName name="BAD_DEBT_ADJ_UT">'[2]Utah Bad Debt'!#REF!</definedName>
    <definedName name="BAD_DEBT_ADJ_WY" localSheetId="11">'[2]Utah Bad Debt'!#REF!</definedName>
    <definedName name="BAD_DEBT_ADJ_WY" localSheetId="18">'[2]Utah Bad Debt'!#REF!</definedName>
    <definedName name="BAD_DEBT_ADJ_WY" localSheetId="33">'[2]Utah Bad Debt'!#REF!</definedName>
    <definedName name="BAD_DEBT_ADJ_WY">'[2]Utah Bad Debt'!#REF!</definedName>
    <definedName name="BadDebtScenario" localSheetId="11">'3.20_BadDebt'!#REF!</definedName>
    <definedName name="BadDebtScenario" localSheetId="18">'3.20_BadDebt'!#REF!</definedName>
    <definedName name="BadDebtScenario" localSheetId="0">'[1]Utah Bad Debt'!$E$5:$I$39</definedName>
    <definedName name="BadDebtScenario" localSheetId="33">'[1]Utah Bad Debt'!$E$5:$I$39</definedName>
    <definedName name="BadDebtScenario">'3.20_BadDebt'!#REF!</definedName>
    <definedName name="BANK_VAC">#REF!</definedName>
    <definedName name="baseenddate" localSheetId="11">'[2]Control Panel'!#REF!</definedName>
    <definedName name="baseenddate" localSheetId="18">'[2]Control Panel'!#REF!</definedName>
    <definedName name="baseenddate" localSheetId="33">'[2]Control Panel'!#REF!</definedName>
    <definedName name="baseenddate">'[2]Control Panel'!#REF!</definedName>
    <definedName name="billfactors">#REF!</definedName>
    <definedName name="billfactorscurrent">#REF!</definedName>
    <definedName name="CapStr">'[1]Capital Str'!$D$22:$E$62</definedName>
    <definedName name="CASE_ADJ_LABOR_WYO">#REF!</definedName>
    <definedName name="CASE_LABOR_ADJ">#REF!</definedName>
    <definedName name="CASEADJ_LABOR_UT">#REF!</definedName>
    <definedName name="CASERBSCENARIOS" localSheetId="11">'[2]Rate Base'!#REF!</definedName>
    <definedName name="CASERBSCENARIOS" localSheetId="18">'[2]Rate Base'!#REF!</definedName>
    <definedName name="CASERBSCENARIOS" localSheetId="33">'[2]Rate Base'!#REF!</definedName>
    <definedName name="CASERBSCENARIOS">'[2]Rate Base'!#REF!</definedName>
    <definedName name="CASEWCCFormula" localSheetId="11">#REF!</definedName>
    <definedName name="CASEWCCFormula" localSheetId="18">#REF!</definedName>
    <definedName name="CASEWCCFormula" localSheetId="33">#REF!</definedName>
    <definedName name="CASEWCCFormula">#REF!</definedName>
    <definedName name="CASEWCCNumber" localSheetId="11">#REF!</definedName>
    <definedName name="CASEWCCNumber" localSheetId="18">#REF!</definedName>
    <definedName name="CASEWCCNumber" localSheetId="33">#REF!</definedName>
    <definedName name="CASEWCCNumber">#REF!</definedName>
    <definedName name="CCSSUMMARY" localSheetId="11">#REF!</definedName>
    <definedName name="CCSSUMMARY" localSheetId="18">#REF!</definedName>
    <definedName name="CCSSUMMARY" localSheetId="33">#REF!</definedName>
    <definedName name="CCSSUMMARY">#REF!</definedName>
    <definedName name="CET">[3]CET!$A$1:$B$179</definedName>
    <definedName name="CET_PER1" localSheetId="15">[4]CRITERIA!$K$163:$S$164</definedName>
    <definedName name="CET_PER1">[5]CRITERIA!$J$163:$Q$164</definedName>
    <definedName name="CET_PER10" localSheetId="15">[4]CRITERIA!$CW$163:$DE$164</definedName>
    <definedName name="CET_PER10">[5]CRITERIA!$CM$163:$CT$164</definedName>
    <definedName name="CET_PER11" localSheetId="15">[4]CRITERIA!$DG$163:$DO$164</definedName>
    <definedName name="CET_PER11">[5]CRITERIA!$CV$163:$DC$164</definedName>
    <definedName name="CET_PER12" localSheetId="15">[4]CRITERIA!$DQ$163:$DY$164</definedName>
    <definedName name="CET_PER12">[5]CRITERIA!$DE$163:$DL$164</definedName>
    <definedName name="CET_PER2" localSheetId="15">[4]CRITERIA!$U$163:$AC$164</definedName>
    <definedName name="CET_PER2">[5]CRITERIA!$S$163:$Z$164</definedName>
    <definedName name="CET_PER3" localSheetId="15">[4]CRITERIA!$AE$163:$AM$164</definedName>
    <definedName name="CET_PER3">[5]CRITERIA!$AB$163:$AI$164</definedName>
    <definedName name="CET_PER4" localSheetId="15">[4]CRITERIA!$AO$163:$AW$164</definedName>
    <definedName name="CET_PER4">[5]CRITERIA!$AK$163:$AR$164</definedName>
    <definedName name="CET_PER5" localSheetId="15">[4]CRITERIA!$AY$163:$BG$164</definedName>
    <definedName name="CET_PER5">[5]CRITERIA!$AT$163:$BA$164</definedName>
    <definedName name="CET_PER6" localSheetId="15">[4]CRITERIA!$BI$163:$BQ$164</definedName>
    <definedName name="CET_PER6">[5]CRITERIA!$BC$163:$BJ$164</definedName>
    <definedName name="CET_PER7" localSheetId="15">[4]CRITERIA!$BS$163:$CA$164</definedName>
    <definedName name="CET_PER7">[5]CRITERIA!$BL$163:$BS$164</definedName>
    <definedName name="CET_PER8" localSheetId="15">[4]CRITERIA!$CC$163:$CK$164</definedName>
    <definedName name="CET_PER8">[5]CRITERIA!$BU$163:$CB$164</definedName>
    <definedName name="CET_PER9" localSheetId="15">[4]CRITERIA!$CM$163:$CU$164</definedName>
    <definedName name="CET_PER9">[5]CRITERIA!$CD$163:$CK$164</definedName>
    <definedName name="CISRETIREMENT" localSheetId="11">#REF!</definedName>
    <definedName name="CISRETIREMENT" localSheetId="18">#REF!</definedName>
    <definedName name="CISRETIREMENT" localSheetId="33">#REF!</definedName>
    <definedName name="CISRETIREMENT">#REF!</definedName>
    <definedName name="CO_I4">[6]Criteria!$Q$26:$R$27</definedName>
    <definedName name="CO2_ADJ_UT" localSheetId="11">#REF!</definedName>
    <definedName name="CO2_ADJ_UT" localSheetId="18">#REF!</definedName>
    <definedName name="CO2_ADJ_UT" localSheetId="33">#REF!</definedName>
    <definedName name="CO2_ADJ_UT">#REF!</definedName>
    <definedName name="CO2_ADJ_WY" localSheetId="11">#REF!</definedName>
    <definedName name="CO2_ADJ_WY" localSheetId="18">#REF!</definedName>
    <definedName name="CO2_ADJ_WY" localSheetId="33">#REF!</definedName>
    <definedName name="CO2_ADJ_WY">#REF!</definedName>
    <definedName name="CO2_EXP_LIAB_UTAH" localSheetId="11">#REF!</definedName>
    <definedName name="CO2_EXP_LIAB_UTAH" localSheetId="18">#REF!</definedName>
    <definedName name="CO2_EXP_LIAB_UTAH" localSheetId="33">#REF!</definedName>
    <definedName name="CO2_EXP_LIAB_UTAH">#REF!</definedName>
    <definedName name="CO2_FTX_LIAB_UTAH" localSheetId="11">#REF!</definedName>
    <definedName name="CO2_FTX_LIAB_UTAH" localSheetId="18">#REF!</definedName>
    <definedName name="CO2_FTX_LIAB_UTAH" localSheetId="33">#REF!</definedName>
    <definedName name="CO2_FTX_LIAB_UTAH">#REF!</definedName>
    <definedName name="CO2_HOT" localSheetId="11">#REF!</definedName>
    <definedName name="CO2_HOT" localSheetId="18">#REF!</definedName>
    <definedName name="CO2_HOT" localSheetId="33">#REF!</definedName>
    <definedName name="CO2_HOT">#REF!</definedName>
    <definedName name="CO2_STTX_LIAB_UTAH" localSheetId="11">#REF!</definedName>
    <definedName name="CO2_STTX_LIAB_UTAH" localSheetId="18">#REF!</definedName>
    <definedName name="CO2_STTX_LIAB_UTAH" localSheetId="33">#REF!</definedName>
    <definedName name="CO2_STTX_LIAB_UTAH">#REF!</definedName>
    <definedName name="COI4CUSTOMERS">[7]CRITERIA!$B$685:$D$686</definedName>
    <definedName name="COI4DNG">[8]CRITERIA!$B$533:$D$534</definedName>
    <definedName name="COI4DTH">[8]CRITERIA!$B$530:$D$531</definedName>
    <definedName name="COI4GAS">[8]CRITERIA!$B$536:$D$537</definedName>
    <definedName name="COICCUSTOMERS">[7]CRITERIA!$B$699:$D$701</definedName>
    <definedName name="COICDNG">[8]CRITERIA!$B$544:$D$546</definedName>
    <definedName name="COICDTH">[8]CRITERIA!$B$540:$D$542</definedName>
    <definedName name="COICGAS">[8]CRITERIA!$B$548:$D$550</definedName>
    <definedName name="COMM_REV_CO" localSheetId="0">[1]Revenue!$F$351</definedName>
    <definedName name="COMM_REV_CO" localSheetId="33">[1]Revenue!$F$351</definedName>
    <definedName name="COMM_REV_CO">[9]Revenue!$F$351</definedName>
    <definedName name="COMM_REV_ID" localSheetId="0">[1]Revenue!$F$230</definedName>
    <definedName name="COMM_REV_ID" localSheetId="33">[1]Revenue!$F$230</definedName>
    <definedName name="COMM_REV_ID">[9]Revenue!$F$230</definedName>
    <definedName name="COMM_REV_UT" localSheetId="0">[1]Revenue!$F$201</definedName>
    <definedName name="COMM_REV_UT" localSheetId="33">[1]Revenue!$F$201</definedName>
    <definedName name="COMM_REV_UT">[9]Revenue!$F$201</definedName>
    <definedName name="COMM_REV_WY" localSheetId="0">[1]Revenue!$F$323</definedName>
    <definedName name="COMM_REV_WY" localSheetId="33">[1]Revenue!$F$323</definedName>
    <definedName name="COMM_REV_WY">[9]Revenue!$F$323</definedName>
    <definedName name="CORDAPTIX" localSheetId="11">#REF!</definedName>
    <definedName name="CORDAPTIX" localSheetId="18">#REF!</definedName>
    <definedName name="CORDAPTIX" localSheetId="33">#REF!</definedName>
    <definedName name="CORDAPTIX">#REF!</definedName>
    <definedName name="CORP_ROI" localSheetId="11">#REF!</definedName>
    <definedName name="CORP_ROI" localSheetId="18">#REF!</definedName>
    <definedName name="CORP_ROI" localSheetId="33">#REF!</definedName>
    <definedName name="CORP_ROI">#REF!</definedName>
    <definedName name="COSFactors" localSheetId="11">#REF!</definedName>
    <definedName name="COSFactors" localSheetId="18">#REF!</definedName>
    <definedName name="COSFactors" localSheetId="33">#REF!</definedName>
    <definedName name="COSFactors">#REF!</definedName>
    <definedName name="COSInput" localSheetId="11">#REF!</definedName>
    <definedName name="COSInput" localSheetId="18">#REF!</definedName>
    <definedName name="COSInput" localSheetId="33">#REF!</definedName>
    <definedName name="COSInput">#REF!</definedName>
    <definedName name="COSSummary" localSheetId="11">#REF!</definedName>
    <definedName name="COSSummary" localSheetId="18">#REF!</definedName>
    <definedName name="COSSummary" localSheetId="33">#REF!</definedName>
    <definedName name="COSSummary">#REF!</definedName>
    <definedName name="CostCurves" localSheetId="11">#REF!</definedName>
    <definedName name="CostCurves" localSheetId="18">#REF!</definedName>
    <definedName name="CostCurves" localSheetId="33">#REF!</definedName>
    <definedName name="CostCurves">#REF!</definedName>
    <definedName name="currentrates">#REF!</definedName>
    <definedName name="dblink" localSheetId="15">'[4]QUERY_FOR PIVOT'!$A$1:$I$15062</definedName>
    <definedName name="dblink">'[3]QUERY_FOR PIVOT'!$A$1:$H$2559</definedName>
    <definedName name="Decouple" localSheetId="11">#REF!</definedName>
    <definedName name="Decouple" localSheetId="18">#REF!</definedName>
    <definedName name="Decouple" localSheetId="33">#REF!</definedName>
    <definedName name="Decouple">#REF!</definedName>
    <definedName name="Decouple1a" localSheetId="11">'[2]Rate Base'!#REF!</definedName>
    <definedName name="Decouple1a" localSheetId="18">'[2]Rate Base'!#REF!</definedName>
    <definedName name="Decouple1a" localSheetId="33">'[2]Rate Base'!#REF!</definedName>
    <definedName name="Decouple1a">'[2]Rate Base'!#REF!</definedName>
    <definedName name="Decouple4" localSheetId="11">#REF!</definedName>
    <definedName name="Decouple4" localSheetId="18">#REF!</definedName>
    <definedName name="Decouple4" localSheetId="33">#REF!</definedName>
    <definedName name="Decouple4">#REF!</definedName>
    <definedName name="Decouple5" localSheetId="11">#REF!</definedName>
    <definedName name="Decouple5" localSheetId="18">#REF!</definedName>
    <definedName name="Decouple5" localSheetId="33">#REF!</definedName>
    <definedName name="Decouple5">#REF!</definedName>
    <definedName name="Decouple6" localSheetId="11">#REF!</definedName>
    <definedName name="Decouple6" localSheetId="18">#REF!</definedName>
    <definedName name="Decouple6" localSheetId="33">#REF!</definedName>
    <definedName name="Decouple6">#REF!</definedName>
    <definedName name="Decouple6a" localSheetId="11">#REF!</definedName>
    <definedName name="Decouple6a" localSheetId="18">#REF!</definedName>
    <definedName name="Decouple6a" localSheetId="33">#REF!</definedName>
    <definedName name="Decouple6a">#REF!</definedName>
    <definedName name="Decouple6B" localSheetId="11">#REF!</definedName>
    <definedName name="Decouple6B" localSheetId="18">#REF!</definedName>
    <definedName name="Decouple6B" localSheetId="33">#REF!</definedName>
    <definedName name="Decouple6B">#REF!</definedName>
    <definedName name="Decouple6c" localSheetId="11">#REF!</definedName>
    <definedName name="Decouple6c" localSheetId="18">#REF!</definedName>
    <definedName name="Decouple6c" localSheetId="33">#REF!</definedName>
    <definedName name="Decouple6c">#REF!</definedName>
    <definedName name="Decouple7" localSheetId="11">[2]Incentive!#REF!</definedName>
    <definedName name="Decouple7" localSheetId="18">[2]Incentive!#REF!</definedName>
    <definedName name="Decouple7" localSheetId="33">[2]Incentive!#REF!</definedName>
    <definedName name="Decouple7">[2]Incentive!#REF!</definedName>
    <definedName name="Decouple9" localSheetId="11">#REF!</definedName>
    <definedName name="Decouple9" localSheetId="18">#REF!</definedName>
    <definedName name="Decouple9" localSheetId="33">#REF!</definedName>
    <definedName name="Decouple9">#REF!</definedName>
    <definedName name="DEPT">#REF!</definedName>
    <definedName name="DON_ADJ" localSheetId="11">[2]Donations!#REF!</definedName>
    <definedName name="DON_ADJ" localSheetId="18">[2]Donations!#REF!</definedName>
    <definedName name="DON_ADJ" localSheetId="33">[2]Donations!#REF!</definedName>
    <definedName name="DON_ADJ">[2]Donations!#REF!</definedName>
    <definedName name="DONATIONSSCENARIO" localSheetId="11">'3.24Don1'!#REF!</definedName>
    <definedName name="DONATIONSSCENARIO" localSheetId="18">'3.24Don1'!#REF!</definedName>
    <definedName name="DONATIONSSCENARIO" localSheetId="0">[1]Donations!$G$3:$I$36</definedName>
    <definedName name="DONATIONSSCENARIO" localSheetId="33">[1]Donations!$G$3:$I$36</definedName>
    <definedName name="DONATIONSSCENARIO">'3.24Don1'!#REF!</definedName>
    <definedName name="DONATIONSSUMMARY" localSheetId="11">[2]Donations!#REF!</definedName>
    <definedName name="DONATIONSSUMMARY" localSheetId="18">[2]Donations!#REF!</definedName>
    <definedName name="DONATIONSSUMMARY" localSheetId="33">[2]Donations!#REF!</definedName>
    <definedName name="DONATIONSSUMMARY">[2]Donations!#REF!</definedName>
    <definedName name="DPUORIGINAL" localSheetId="11">[2]Summaries!#REF!</definedName>
    <definedName name="DPUORIGINAL" localSheetId="18">[2]Summaries!#REF!</definedName>
    <definedName name="DPUORIGINAL" localSheetId="33">[2]Summaries!#REF!</definedName>
    <definedName name="DPUORIGINAL">[2]Summaries!#REF!</definedName>
    <definedName name="DPUSUMMARY" localSheetId="11">#REF!</definedName>
    <definedName name="DPUSUMMARY" localSheetId="18">#REF!</definedName>
    <definedName name="DPUSUMMARY" localSheetId="33">#REF!</definedName>
    <definedName name="DPUSUMMARY">#REF!</definedName>
    <definedName name="DSM_PER1" localSheetId="15">[4]CRITERIA!$K$166:$R$167</definedName>
    <definedName name="DSM_PER1">[5]CRITERIA!$J$166:$Q$167</definedName>
    <definedName name="DSM_PER10" localSheetId="15">[4]CRITERIA!$CW$166:$DD$167</definedName>
    <definedName name="DSM_PER10">[5]CRITERIA!$CM$166:$CT$167</definedName>
    <definedName name="DSM_PER11" localSheetId="15">[4]CRITERIA!$DG$166:$DN$167</definedName>
    <definedName name="DSM_PER11">[5]CRITERIA!$CV$166:$DC$167</definedName>
    <definedName name="DSM_PER12" localSheetId="15">[4]CRITERIA!$DQ$166:$DX$167</definedName>
    <definedName name="DSM_PER12">[5]CRITERIA!$DE$166:$DL$167</definedName>
    <definedName name="DSM_PER2" localSheetId="15">[4]CRITERIA!$U$166:$AB$167</definedName>
    <definedName name="DSM_PER2">[5]CRITERIA!$S$166:$Z$167</definedName>
    <definedName name="DSM_PER3" localSheetId="15">[4]CRITERIA!$AE$166:$AL$167</definedName>
    <definedName name="DSM_PER3">[5]CRITERIA!$AB$166:$AI$167</definedName>
    <definedName name="DSM_PER4" localSheetId="15">[4]CRITERIA!$AO$166:$AV$167</definedName>
    <definedName name="DSM_PER4">[5]CRITERIA!$AK$166:$AR$167</definedName>
    <definedName name="DSM_PER5" localSheetId="15">[4]CRITERIA!$AY$166:$BF$167</definedName>
    <definedName name="DSM_PER5">[5]CRITERIA!$AT$166:$BA$167</definedName>
    <definedName name="DSM_PER6" localSheetId="15">[4]CRITERIA!$BI$166:$BP$167</definedName>
    <definedName name="DSM_PER6">[5]CRITERIA!$BC$166:$BJ$167</definedName>
    <definedName name="DSM_PER7" localSheetId="15">[4]CRITERIA!$BS$166:$BZ$167</definedName>
    <definedName name="DSM_PER7">[5]CRITERIA!$BL$166:$BS$167</definedName>
    <definedName name="DSM_PER8" localSheetId="15">[4]CRITERIA!$CC$166:$CJ$167</definedName>
    <definedName name="DSM_PER8">[5]CRITERIA!$BU$166:$CB$167</definedName>
    <definedName name="DSM_PER9" localSheetId="15">[4]CRITERIA!$CM$166:$CT$167</definedName>
    <definedName name="DSM_PER9">[5]CRITERIA!$CD$166:$CK$167</definedName>
    <definedName name="EVENT_ADJ" localSheetId="11">'[2]Sporting Events'!#REF!</definedName>
    <definedName name="EVENT_ADJ" localSheetId="18">'[2]Sporting Events'!#REF!</definedName>
    <definedName name="EVENT_ADJ" localSheetId="33">'[2]Sporting Events'!#REF!</definedName>
    <definedName name="EVENT_ADJ">'[2]Sporting Events'!#REF!</definedName>
    <definedName name="EVENT_ADJ_UT" localSheetId="11">'[2]Sporting Events'!#REF!</definedName>
    <definedName name="EVENT_ADJ_UT" localSheetId="18">'[2]Sporting Events'!#REF!</definedName>
    <definedName name="EVENT_ADJ_UT" localSheetId="33">'[2]Sporting Events'!#REF!</definedName>
    <definedName name="EVENT_ADJ_UT">'[2]Sporting Events'!#REF!</definedName>
    <definedName name="EVENT_ADJ_WY" localSheetId="11">'[2]Sporting Events'!#REF!</definedName>
    <definedName name="EVENT_ADJ_WY" localSheetId="18">'[2]Sporting Events'!#REF!</definedName>
    <definedName name="EVENT_ADJ_WY" localSheetId="33">'[2]Sporting Events'!#REF!</definedName>
    <definedName name="EVENT_ADJ_WY">'[2]Sporting Events'!#REF!</definedName>
    <definedName name="EXPENSES" localSheetId="11">[2]EXPENSES!#REF!</definedName>
    <definedName name="EXPENSES" localSheetId="18">[2]EXPENSES!#REF!</definedName>
    <definedName name="EXPENSES" localSheetId="33">[2]EXPENSES!#REF!</definedName>
    <definedName name="EXPENSES">[2]EXPENSES!#REF!</definedName>
    <definedName name="EXPENSES2" localSheetId="11">[1]EXPENSES!#REF!</definedName>
    <definedName name="EXPENSES2" localSheetId="18">[1]EXPENSES!#REF!</definedName>
    <definedName name="EXPENSES2" localSheetId="33">[1]EXPENSES!#REF!</definedName>
    <definedName name="EXPENSES2">[1]EXPENSES!#REF!</definedName>
    <definedName name="EXPENSESCENARIO">#REF!</definedName>
    <definedName name="F1_COM_UT_PER1" localSheetId="15">[4]CRITERIA!$K$32:$R$33</definedName>
    <definedName name="F1_COM_UT_PER1">#REF!</definedName>
    <definedName name="F1_COM_UT_PER10" localSheetId="15">[4]CRITERIA!$CW$32:$DD$33</definedName>
    <definedName name="F1_COM_UT_PER10">#REF!</definedName>
    <definedName name="F1_COM_UT_PER11" localSheetId="15">[4]CRITERIA!$DG$32:$DN$33</definedName>
    <definedName name="F1_COM_UT_PER11">#REF!</definedName>
    <definedName name="F1_COM_UT_PER12" localSheetId="15">[4]CRITERIA!$DQ$32:$DX$33</definedName>
    <definedName name="F1_COM_UT_PER12">#REF!</definedName>
    <definedName name="F1_COM_UT_PER2" localSheetId="15">[4]CRITERIA!$U$32:$AB$33</definedName>
    <definedName name="F1_COM_UT_PER2">#REF!</definedName>
    <definedName name="F1_COM_UT_PER3" localSheetId="15">[4]CRITERIA!$AE$32:$AL$33</definedName>
    <definedName name="F1_COM_UT_PER3">#REF!</definedName>
    <definedName name="F1_COM_UT_PER4" localSheetId="15">[4]CRITERIA!$AO$32:$AV$33</definedName>
    <definedName name="F1_COM_UT_PER4">#REF!</definedName>
    <definedName name="F1_COM_UT_PER5" localSheetId="15">[4]CRITERIA!$AY$32:$BF$33</definedName>
    <definedName name="F1_COM_UT_PER5">#REF!</definedName>
    <definedName name="F1_COM_UT_PER6" localSheetId="15">[4]CRITERIA!$BI$32:$BP$33</definedName>
    <definedName name="F1_COM_UT_PER6">#REF!</definedName>
    <definedName name="F1_COM_UT_PER7" localSheetId="15">[4]CRITERIA!$BS$32:$BZ$33</definedName>
    <definedName name="F1_COM_UT_PER7">#REF!</definedName>
    <definedName name="F1_COM_UT_PER8" localSheetId="15">[4]CRITERIA!$CC$32:$CJ$33</definedName>
    <definedName name="F1_COM_UT_PER8">#REF!</definedName>
    <definedName name="F1_COM_UT_PER9" localSheetId="15">[4]CRITERIA!$CM$32:$CT$33</definedName>
    <definedName name="F1_COM_UT_PER9">#REF!</definedName>
    <definedName name="F1_COM_WY_PER1" localSheetId="15">[4]CRITERIA!$K$157:$R$158</definedName>
    <definedName name="F1_COM_WY_PER1">#REF!</definedName>
    <definedName name="F1_COM_WY_PER10" localSheetId="15">[4]CRITERIA!$CW$157:$DD$158</definedName>
    <definedName name="F1_COM_WY_PER10">#REF!</definedName>
    <definedName name="F1_COM_WY_PER11" localSheetId="15">[4]CRITERIA!$DG$157:$DN$158</definedName>
    <definedName name="F1_COM_WY_PER11">#REF!</definedName>
    <definedName name="F1_COM_WY_PER12" localSheetId="15">[4]CRITERIA!$DQ$157:$DX$158</definedName>
    <definedName name="F1_COM_WY_PER12">#REF!</definedName>
    <definedName name="F1_COM_WY_PER2" localSheetId="15">[4]CRITERIA!$U$157:$AB$158</definedName>
    <definedName name="F1_COM_WY_PER2">#REF!</definedName>
    <definedName name="F1_COM_WY_PER3" localSheetId="15">[4]CRITERIA!$AE$157:$AL$158</definedName>
    <definedName name="F1_COM_WY_PER3">#REF!</definedName>
    <definedName name="F1_COM_WY_PER4" localSheetId="15">[4]CRITERIA!$AO$157:$AV$158</definedName>
    <definedName name="F1_COM_WY_PER4">#REF!</definedName>
    <definedName name="F1_COM_WY_PER5" localSheetId="15">[4]CRITERIA!$AY$157:$BF$158</definedName>
    <definedName name="F1_COM_WY_PER5">#REF!</definedName>
    <definedName name="F1_COM_WY_PER6" localSheetId="15">[4]CRITERIA!$BI$157:$BP$158</definedName>
    <definedName name="F1_COM_WY_PER6">#REF!</definedName>
    <definedName name="F1_COM_WY_PER7" localSheetId="15">[4]CRITERIA!$BS$157:$BZ$158</definedName>
    <definedName name="F1_COM_WY_PER7">#REF!</definedName>
    <definedName name="F1_COM_WY_PER8" localSheetId="15">[4]CRITERIA!$CC$157:$CJ$158</definedName>
    <definedName name="F1_COM_WY_PER8">#REF!</definedName>
    <definedName name="F1_COM_WY_PER9" localSheetId="15">[4]CRITERIA!$CM$157:$CT$158</definedName>
    <definedName name="F1_COM_WY_PER9">#REF!</definedName>
    <definedName name="F1_DNG_UT_PER1" localSheetId="15">[4]CRITERIA!$K$26:$R$27</definedName>
    <definedName name="F1_DNG_UT_PER1">#REF!</definedName>
    <definedName name="F1_DNG_UT_PER10" localSheetId="15">[4]CRITERIA!$CW$26:$DD$27</definedName>
    <definedName name="F1_DNG_UT_PER10">#REF!</definedName>
    <definedName name="F1_DNG_UT_PER11" localSheetId="15">[4]CRITERIA!$DG$26:$DN$27</definedName>
    <definedName name="F1_DNG_UT_PER11">#REF!</definedName>
    <definedName name="F1_DNG_UT_PER12" localSheetId="15">[4]CRITERIA!$DQ$26:$DX$27</definedName>
    <definedName name="F1_DNG_UT_PER12">#REF!</definedName>
    <definedName name="F1_DNG_UT_PER2" localSheetId="15">[4]CRITERIA!$U$26:$AB$27</definedName>
    <definedName name="F1_DNG_UT_PER2">#REF!</definedName>
    <definedName name="F1_DNG_UT_PER3" localSheetId="15">[4]CRITERIA!$AE$26:$AL$27</definedName>
    <definedName name="F1_DNG_UT_PER3">#REF!</definedName>
    <definedName name="F1_DNG_UT_PER4" localSheetId="15">[4]CRITERIA!$AO$26:$AV$27</definedName>
    <definedName name="F1_DNG_UT_PER4">#REF!</definedName>
    <definedName name="F1_DNG_UT_PER5" localSheetId="15">[4]CRITERIA!$AY$26:$BF$27</definedName>
    <definedName name="F1_DNG_UT_PER5">#REF!</definedName>
    <definedName name="F1_DNG_UT_PER6" localSheetId="15">[4]CRITERIA!$BI$26:$BP$27</definedName>
    <definedName name="F1_DNG_UT_PER6">#REF!</definedName>
    <definedName name="F1_DNG_UT_PER7" localSheetId="15">[4]CRITERIA!$BS$26:$BZ$27</definedName>
    <definedName name="F1_DNG_UT_PER7">#REF!</definedName>
    <definedName name="F1_DNG_UT_PER8" localSheetId="15">[4]CRITERIA!$CC$26:$CJ$27</definedName>
    <definedName name="F1_DNG_UT_PER8">#REF!</definedName>
    <definedName name="F1_DNG_UT_PER9" localSheetId="15">[4]CRITERIA!$CM$26:$CT$27</definedName>
    <definedName name="F1_DNG_UT_PER9">#REF!</definedName>
    <definedName name="F1_DNG_WY_PER1" localSheetId="15">[4]CRITERIA!$K$153:$R$155</definedName>
    <definedName name="F1_DNG_WY_PER1">#REF!</definedName>
    <definedName name="F1_DNG_WY_PER10" localSheetId="15">[4]CRITERIA!$CW$153:$DD$155</definedName>
    <definedName name="F1_DNG_WY_PER10">#REF!</definedName>
    <definedName name="F1_DNG_WY_PER11" localSheetId="15">[4]CRITERIA!$DG$153:$DN$155</definedName>
    <definedName name="F1_DNG_WY_PER11">#REF!</definedName>
    <definedName name="F1_DNG_WY_PER12" localSheetId="15">[4]CRITERIA!$DQ$153:$DX$155</definedName>
    <definedName name="F1_DNG_WY_PER12">#REF!</definedName>
    <definedName name="F1_DNG_WY_PER2" localSheetId="15">[4]CRITERIA!$U$153:$AB$155</definedName>
    <definedName name="F1_DNG_WY_PER2">#REF!</definedName>
    <definedName name="F1_DNG_WY_PER3" localSheetId="15">[4]CRITERIA!$AE$153:$AL$155</definedName>
    <definedName name="F1_DNG_WY_PER3">#REF!</definedName>
    <definedName name="F1_DNG_WY_PER4" localSheetId="15">[4]CRITERIA!$AO$153:$AV$155</definedName>
    <definedName name="F1_DNG_WY_PER4">#REF!</definedName>
    <definedName name="F1_DNG_WY_PER5" localSheetId="15">[4]CRITERIA!$AY$153:$BF$155</definedName>
    <definedName name="F1_DNG_WY_PER5">#REF!</definedName>
    <definedName name="F1_DNG_WY_PER6" localSheetId="15">[4]CRITERIA!$BI$153:$BP$155</definedName>
    <definedName name="F1_DNG_WY_PER6">#REF!</definedName>
    <definedName name="F1_DNG_WY_PER7" localSheetId="15">[4]CRITERIA!$BS$153:$BZ$155</definedName>
    <definedName name="F1_DNG_WY_PER7">#REF!</definedName>
    <definedName name="F1_DNG_WY_PER8" localSheetId="15">[4]CRITERIA!$CC$153:$CJ$155</definedName>
    <definedName name="F1_DNG_WY_PER8">#REF!</definedName>
    <definedName name="F1_DNG_WY_PER9" localSheetId="15">[4]CRITERIA!$CM$153:$CT$155</definedName>
    <definedName name="F1_DNG_WY_PER9">#REF!</definedName>
    <definedName name="F1_SNG_UT_PER1" localSheetId="15">[4]CRITERIA!$K$29:$R$30</definedName>
    <definedName name="F1_SNG_UT_PER1">#REF!</definedName>
    <definedName name="F1_SNG_UT_PER10" localSheetId="15">[4]CRITERIA!$CW$29:$DD$30</definedName>
    <definedName name="F1_SNG_UT_PER10">#REF!</definedName>
    <definedName name="F1_SNG_UT_PER11" localSheetId="15">[4]CRITERIA!$DG$29:$DN$30</definedName>
    <definedName name="F1_SNG_UT_PER11">#REF!</definedName>
    <definedName name="F1_SNG_UT_PER12" localSheetId="15">[4]CRITERIA!$DQ$29:$DX$30</definedName>
    <definedName name="F1_SNG_UT_PER12">#REF!</definedName>
    <definedName name="F1_SNG_UT_PER2" localSheetId="15">[4]CRITERIA!$U$29:$AB$30</definedName>
    <definedName name="F1_SNG_UT_PER2">#REF!</definedName>
    <definedName name="F1_SNG_UT_PER3" localSheetId="15">[4]CRITERIA!$AE$29:$AL$30</definedName>
    <definedName name="F1_SNG_UT_PER3">#REF!</definedName>
    <definedName name="F1_SNG_UT_PER4" localSheetId="15">[4]CRITERIA!$AO$29:$AV$30</definedName>
    <definedName name="F1_SNG_UT_PER4">#REF!</definedName>
    <definedName name="F1_SNG_UT_PER5" localSheetId="15">[4]CRITERIA!$AY$29:$BF$30</definedName>
    <definedName name="F1_SNG_UT_PER5">#REF!</definedName>
    <definedName name="F1_SNG_UT_PER6" localSheetId="15">[4]CRITERIA!$BI$29:$BP$30</definedName>
    <definedName name="F1_SNG_UT_PER6">#REF!</definedName>
    <definedName name="F1_SNG_UT_PER7" localSheetId="15">[4]CRITERIA!$BS$29:$BZ$30</definedName>
    <definedName name="F1_SNG_UT_PER7">#REF!</definedName>
    <definedName name="F1_SNG_UT_PER8" localSheetId="15">[4]CRITERIA!$CC$29:$CJ$30</definedName>
    <definedName name="F1_SNG_UT_PER8">#REF!</definedName>
    <definedName name="F1_SNG_UT_PER9" localSheetId="15">[4]CRITERIA!$CM$29:$CT$30</definedName>
    <definedName name="F1_SNG_UT_PER9">#REF!</definedName>
    <definedName name="F1_WNA_UT_PER1" localSheetId="15">[4]CRITERIA!$K$35:$R$36</definedName>
    <definedName name="F1_WNA_UT_PER1">#REF!</definedName>
    <definedName name="F1_WNA_UT_PER10" localSheetId="15">[4]CRITERIA!$CW$35:$DD$36</definedName>
    <definedName name="F1_WNA_UT_PER10">#REF!</definedName>
    <definedName name="F1_WNA_UT_PER11" localSheetId="15">[4]CRITERIA!$DG$35:$DN$36</definedName>
    <definedName name="F1_WNA_UT_PER11">#REF!</definedName>
    <definedName name="F1_WNA_UT_PER12" localSheetId="15">[4]CRITERIA!$DQ$35:$DX$36</definedName>
    <definedName name="F1_WNA_UT_PER12">#REF!</definedName>
    <definedName name="F1_WNA_UT_PER2" localSheetId="15">[4]CRITERIA!$U$35:$AB$36</definedName>
    <definedName name="F1_WNA_UT_PER2">#REF!</definedName>
    <definedName name="F1_WNA_UT_PER3" localSheetId="15">[4]CRITERIA!$AE$35:$AL$36</definedName>
    <definedName name="F1_WNA_UT_PER3">#REF!</definedName>
    <definedName name="F1_WNA_UT_PER4" localSheetId="15">[4]CRITERIA!$AO$35:$AV$36</definedName>
    <definedName name="F1_WNA_UT_PER4">#REF!</definedName>
    <definedName name="F1_WNA_UT_PER5" localSheetId="15">[4]CRITERIA!$AY$35:$BF$36</definedName>
    <definedName name="F1_WNA_UT_PER5">#REF!</definedName>
    <definedName name="F1_WNA_UT_PER6" localSheetId="15">[4]CRITERIA!$BI$35:$BP$36</definedName>
    <definedName name="F1_WNA_UT_PER6">#REF!</definedName>
    <definedName name="F1_WNA_UT_PER7" localSheetId="15">[4]CRITERIA!$BS$35:$BZ$36</definedName>
    <definedName name="F1_WNA_UT_PER7">#REF!</definedName>
    <definedName name="F1_WNA_UT_PER8" localSheetId="15">[4]CRITERIA!$CC$35:$CJ$36</definedName>
    <definedName name="F1_WNA_UT_PER8">#REF!</definedName>
    <definedName name="F1_WNA_UT_PER9" localSheetId="15">[4]CRITERIA!$CM$35:$CT$36</definedName>
    <definedName name="F1_WNA_UT_PER9">#REF!</definedName>
    <definedName name="F1T_DNG_WY_PER1">[4]CRITERIA!$K$175:$R$176</definedName>
    <definedName name="F1T_DNG_WY_PER10">[4]CRITERIA!$CW$175:$DD$176</definedName>
    <definedName name="F1T_DNG_WY_PER11">[4]CRITERIA!$DG$175:$DN$176</definedName>
    <definedName name="F1T_DNG_WY_PER12">[4]CRITERIA!$DQ$175:$DX$176</definedName>
    <definedName name="F1T_DNG_WY_PER2">[4]CRITERIA!$U$175:$AB$176</definedName>
    <definedName name="F1T_DNG_WY_PER3">[4]CRITERIA!$AE$175:$AL$176</definedName>
    <definedName name="F1T_DNG_WY_PER4">[4]CRITERIA!$AO$175:$AV$176</definedName>
    <definedName name="F1T_DNG_WY_PER5">[4]CRITERIA!$AY$175:$BF$176</definedName>
    <definedName name="F1T_DNG_WY_PER6">[4]CRITERIA!$BI$175:$BP$176</definedName>
    <definedName name="F1T_DNG_WY_PER7">[4]CRITERIA!$BS$175:$BZ$176</definedName>
    <definedName name="F1T_DNG_WY_PER8">[4]CRITERIA!$CC$175:$CJ$176</definedName>
    <definedName name="F1T_DNG_WY_PER9">[4]CRITERIA!$CM$175:$CT$176</definedName>
    <definedName name="F3_COM_UT_PER1" localSheetId="15">[4]CRITERIA!$K$43:$R$44</definedName>
    <definedName name="F3_COM_UT_PER1">#REF!</definedName>
    <definedName name="F3_COM_UT_PER10" localSheetId="15">[4]CRITERIA!$CW$43:$DD$44</definedName>
    <definedName name="F3_COM_UT_PER10">#REF!</definedName>
    <definedName name="F3_COM_UT_PER11" localSheetId="15">[4]CRITERIA!$DG$43:$DN$44</definedName>
    <definedName name="F3_COM_UT_PER11">#REF!</definedName>
    <definedName name="F3_COM_UT_PER12" localSheetId="15">[4]CRITERIA!$DQ$43:$DX$44</definedName>
    <definedName name="F3_COM_UT_PER12">#REF!</definedName>
    <definedName name="F3_COM_UT_PER2" localSheetId="15">[4]CRITERIA!$U$43:$AB$44</definedName>
    <definedName name="F3_COM_UT_PER2">#REF!</definedName>
    <definedName name="F3_COM_UT_PER3" localSheetId="15">[4]CRITERIA!$AE$43:$AL$44</definedName>
    <definedName name="F3_COM_UT_PER3">#REF!</definedName>
    <definedName name="F3_COM_UT_PER4" localSheetId="15">[4]CRITERIA!$AO$43:$AV$44</definedName>
    <definedName name="F3_COM_UT_PER4">#REF!</definedName>
    <definedName name="F3_COM_UT_PER5" localSheetId="15">[4]CRITERIA!$AY$43:$BF$44</definedName>
    <definedName name="F3_COM_UT_PER5">#REF!</definedName>
    <definedName name="F3_COM_UT_PER6" localSheetId="15">[4]CRITERIA!$BI$43:$BP$44</definedName>
    <definedName name="F3_COM_UT_PER6">#REF!</definedName>
    <definedName name="F3_COM_UT_PER7" localSheetId="15">[4]CRITERIA!$BS$43:$BZ$44</definedName>
    <definedName name="F3_COM_UT_PER7">#REF!</definedName>
    <definedName name="F3_COM_UT_PER8" localSheetId="15">[4]CRITERIA!$CC$43:$CJ$44</definedName>
    <definedName name="F3_COM_UT_PER8">#REF!</definedName>
    <definedName name="F3_COM_UT_PER9" localSheetId="15">[4]CRITERIA!$CM$43:$CT$44</definedName>
    <definedName name="F3_COM_UT_PER9">#REF!</definedName>
    <definedName name="F3_DNG_UT_PER1" localSheetId="15">[4]CRITERIA!$K$37:$R$38</definedName>
    <definedName name="F3_DNG_UT_PER1">#REF!</definedName>
    <definedName name="F3_DNG_UT_PER10" localSheetId="15">[4]CRITERIA!$CW$37:$DD$38</definedName>
    <definedName name="F3_DNG_UT_PER10">#REF!</definedName>
    <definedName name="F3_DNG_UT_PER11" localSheetId="15">[4]CRITERIA!$DG$37:$DN$38</definedName>
    <definedName name="F3_DNG_UT_PER11">#REF!</definedName>
    <definedName name="F3_DNG_UT_PER12" localSheetId="15">[4]CRITERIA!$DQ$37:$DX$38</definedName>
    <definedName name="F3_DNG_UT_PER12">#REF!</definedName>
    <definedName name="F3_DNG_UT_PER2" localSheetId="15">[4]CRITERIA!$U$37:$AB$38</definedName>
    <definedName name="F3_DNG_UT_PER2">#REF!</definedName>
    <definedName name="F3_DNG_UT_PER3" localSheetId="15">[4]CRITERIA!$AE$37:$AL$38</definedName>
    <definedName name="F3_DNG_UT_PER3">#REF!</definedName>
    <definedName name="F3_DNG_UT_PER4" localSheetId="15">[4]CRITERIA!$AO$37:$AV$38</definedName>
    <definedName name="F3_DNG_UT_PER4">#REF!</definedName>
    <definedName name="F3_DNG_UT_PER5" localSheetId="15">[4]CRITERIA!$AY$37:$BF$38</definedName>
    <definedName name="F3_DNG_UT_PER5">#REF!</definedName>
    <definedName name="F3_DNG_UT_PER6" localSheetId="15">[4]CRITERIA!$BI$37:$BP$38</definedName>
    <definedName name="F3_DNG_UT_PER6">#REF!</definedName>
    <definedName name="F3_DNG_UT_PER7" localSheetId="15">[4]CRITERIA!$BS$37:$BZ$38</definedName>
    <definedName name="F3_DNG_UT_PER7">#REF!</definedName>
    <definedName name="F3_DNG_UT_PER8" localSheetId="15">[4]CRITERIA!$CC$37:$CJ$38</definedName>
    <definedName name="F3_DNG_UT_PER8">#REF!</definedName>
    <definedName name="F3_DNG_UT_PER9" localSheetId="15">[4]CRITERIA!$CM$37:$CT$38</definedName>
    <definedName name="F3_DNG_UT_PER9">#REF!</definedName>
    <definedName name="F3_SNG_UT_PER1" localSheetId="15">[4]CRITERIA!$K$40:$R$41</definedName>
    <definedName name="F3_SNG_UT_PER1">#REF!</definedName>
    <definedName name="F3_SNG_UT_PER10" localSheetId="15">[4]CRITERIA!$CW$40:$DD$41</definedName>
    <definedName name="F3_SNG_UT_PER10">#REF!</definedName>
    <definedName name="F3_SNG_UT_PER11" localSheetId="15">[4]CRITERIA!$DG$40:$DN$41</definedName>
    <definedName name="F3_SNG_UT_PER11">#REF!</definedName>
    <definedName name="F3_SNG_UT_PER12" localSheetId="15">[4]CRITERIA!$DQ$40:$DX$41</definedName>
    <definedName name="F3_SNG_UT_PER12">#REF!</definedName>
    <definedName name="F3_SNG_UT_PER2" localSheetId="15">[4]CRITERIA!$U$40:$AB$41</definedName>
    <definedName name="F3_SNG_UT_PER2">#REF!</definedName>
    <definedName name="F3_SNG_UT_PER3" localSheetId="15">[4]CRITERIA!$AE$40:$AL$41</definedName>
    <definedName name="F3_SNG_UT_PER3">#REF!</definedName>
    <definedName name="F3_SNG_UT_PER4" localSheetId="15">[4]CRITERIA!$AO$40:$AV$41</definedName>
    <definedName name="F3_SNG_UT_PER4">#REF!</definedName>
    <definedName name="F3_SNG_UT_PER5" localSheetId="15">[4]CRITERIA!$AY$40:$BF$41</definedName>
    <definedName name="F3_SNG_UT_PER5">#REF!</definedName>
    <definedName name="F3_SNG_UT_PER6" localSheetId="15">[4]CRITERIA!$BI$40:$BP$41</definedName>
    <definedName name="F3_SNG_UT_PER6">#REF!</definedName>
    <definedName name="F3_SNG_UT_PER7" localSheetId="15">[4]CRITERIA!$BS$40:$BZ$41</definedName>
    <definedName name="F3_SNG_UT_PER7">#REF!</definedName>
    <definedName name="F3_SNG_UT_PER8" localSheetId="15">[4]CRITERIA!$CC$40:$CJ$41</definedName>
    <definedName name="F3_SNG_UT_PER8">#REF!</definedName>
    <definedName name="F3_SNG_UT_PER9" localSheetId="15">[4]CRITERIA!$CM$40:$CT$41</definedName>
    <definedName name="F3_SNG_UT_PER9">#REF!</definedName>
    <definedName name="F4_COM_UT_PER1" localSheetId="15">[4]CRITERIA!$K$113:$R$114</definedName>
    <definedName name="F4_COM_UT_PER1">#REF!</definedName>
    <definedName name="F4_COM_UT_PER10" localSheetId="15">[4]CRITERIA!$CW$113:$DD$114</definedName>
    <definedName name="F4_COM_UT_PER10">#REF!</definedName>
    <definedName name="F4_COM_UT_PER11" localSheetId="15">[4]CRITERIA!$DG$113:$DN$114</definedName>
    <definedName name="F4_COM_UT_PER11">#REF!</definedName>
    <definedName name="F4_COM_UT_PER12" localSheetId="15">[4]CRITERIA!$DQ$113:$DX$114</definedName>
    <definedName name="F4_COM_UT_PER12">#REF!</definedName>
    <definedName name="F4_COM_UT_PER2" localSheetId="15">[4]CRITERIA!$U$113:$AB$114</definedName>
    <definedName name="F4_COM_UT_PER2">#REF!</definedName>
    <definedName name="F4_COM_UT_PER3" localSheetId="15">[4]CRITERIA!$AE$113:$AL$114</definedName>
    <definedName name="F4_COM_UT_PER3">#REF!</definedName>
    <definedName name="F4_COM_UT_PER4" localSheetId="15">[4]CRITERIA!$AO$113:$AV$114</definedName>
    <definedName name="F4_COM_UT_PER4">#REF!</definedName>
    <definedName name="F4_COM_UT_PER5" localSheetId="15">[4]CRITERIA!$AY$113:$BF$114</definedName>
    <definedName name="F4_COM_UT_PER5">#REF!</definedName>
    <definedName name="F4_COM_UT_PER6" localSheetId="15">[4]CRITERIA!$BI$113:$BP$114</definedName>
    <definedName name="F4_COM_UT_PER6">#REF!</definedName>
    <definedName name="F4_COM_UT_PER7" localSheetId="15">[4]CRITERIA!$BS$113:$BZ$114</definedName>
    <definedName name="F4_COM_UT_PER7">#REF!</definedName>
    <definedName name="F4_COM_UT_PER8" localSheetId="15">[4]CRITERIA!$CC$113:$CJ$114</definedName>
    <definedName name="F4_COM_UT_PER8">#REF!</definedName>
    <definedName name="F4_COM_UT_PER9" localSheetId="15">[4]CRITERIA!$CM$113:$CT$114</definedName>
    <definedName name="F4_COM_UT_PER9">#REF!</definedName>
    <definedName name="F4_DNG_UT_PER1" localSheetId="15">[4]CRITERIA!$K$107:$R$108</definedName>
    <definedName name="F4_DNG_UT_PER1">#REF!</definedName>
    <definedName name="F4_DNG_UT_PER10" localSheetId="15">[4]CRITERIA!$CW$107:$DD$108</definedName>
    <definedName name="F4_DNG_UT_PER10">#REF!</definedName>
    <definedName name="F4_DNG_UT_PER11" localSheetId="15">[4]CRITERIA!$DG$107:$DN$108</definedName>
    <definedName name="F4_DNG_UT_PER11">#REF!</definedName>
    <definedName name="F4_DNG_UT_PER12" localSheetId="15">[4]CRITERIA!$DQ$107:$DX$108</definedName>
    <definedName name="F4_DNG_UT_PER12">#REF!</definedName>
    <definedName name="F4_DNG_UT_PER2" localSheetId="15">[4]CRITERIA!$U$107:$AB$108</definedName>
    <definedName name="F4_DNG_UT_PER2">#REF!</definedName>
    <definedName name="F4_DNG_UT_PER3" localSheetId="15">[4]CRITERIA!$AE$107:$AL$108</definedName>
    <definedName name="F4_DNG_UT_PER3">#REF!</definedName>
    <definedName name="F4_DNG_UT_PER4" localSheetId="15">[4]CRITERIA!$AO$107:$AV$108</definedName>
    <definedName name="F4_DNG_UT_PER4">#REF!</definedName>
    <definedName name="F4_DNG_UT_PER5" localSheetId="15">[4]CRITERIA!$AY$107:$BF$108</definedName>
    <definedName name="F4_DNG_UT_PER5">#REF!</definedName>
    <definedName name="F4_DNG_UT_PER6" localSheetId="15">[4]CRITERIA!$BI$107:$BP$108</definedName>
    <definedName name="F4_DNG_UT_PER6">#REF!</definedName>
    <definedName name="F4_DNG_UT_PER7" localSheetId="15">[4]CRITERIA!$BS$107:$BZ$108</definedName>
    <definedName name="F4_DNG_UT_PER7">#REF!</definedName>
    <definedName name="F4_DNG_UT_PER8" localSheetId="15">[4]CRITERIA!$CC$107:$CJ$108</definedName>
    <definedName name="F4_DNG_UT_PER8">#REF!</definedName>
    <definedName name="F4_DNG_UT_PER9" localSheetId="15">[4]CRITERIA!$CM$107:$CT$108</definedName>
    <definedName name="F4_DNG_UT_PER9">#REF!</definedName>
    <definedName name="F4_SNG_UT_PER1" localSheetId="15">[4]CRITERIA!$K$110:$R$111</definedName>
    <definedName name="F4_SNG_UT_PER1">#REF!</definedName>
    <definedName name="F4_SNG_UT_PER10" localSheetId="15">[4]CRITERIA!$CW$110:$DD$111</definedName>
    <definedName name="F4_SNG_UT_PER10">#REF!</definedName>
    <definedName name="F4_SNG_UT_PER11" localSheetId="15">[4]CRITERIA!$DG$110:$DN$111</definedName>
    <definedName name="F4_SNG_UT_PER11">#REF!</definedName>
    <definedName name="F4_SNG_UT_PER12" localSheetId="15">[4]CRITERIA!$DQ$110:$DX$111</definedName>
    <definedName name="F4_SNG_UT_PER12">#REF!</definedName>
    <definedName name="F4_SNG_UT_PER2" localSheetId="15">[4]CRITERIA!$U$110:$AB$111</definedName>
    <definedName name="F4_SNG_UT_PER2">#REF!</definedName>
    <definedName name="F4_SNG_UT_PER3" localSheetId="15">[4]CRITERIA!$AE$110:$AL$111</definedName>
    <definedName name="F4_SNG_UT_PER3">#REF!</definedName>
    <definedName name="F4_SNG_UT_PER4" localSheetId="15">[4]CRITERIA!$AO$110:$AV$111</definedName>
    <definedName name="F4_SNG_UT_PER4">#REF!</definedName>
    <definedName name="F4_SNG_UT_PER5" localSheetId="15">[4]CRITERIA!$AY$110:$BF$111</definedName>
    <definedName name="F4_SNG_UT_PER5">#REF!</definedName>
    <definedName name="F4_SNG_UT_PER6" localSheetId="15">[4]CRITERIA!$BI$110:$BP$111</definedName>
    <definedName name="F4_SNG_UT_PER6">#REF!</definedName>
    <definedName name="F4_SNG_UT_PER7" localSheetId="15">[4]CRITERIA!$BS$110:$BZ$111</definedName>
    <definedName name="F4_SNG_UT_PER7">#REF!</definedName>
    <definedName name="F4_SNG_UT_PER8" localSheetId="15">[4]CRITERIA!$CC$110:$CJ$111</definedName>
    <definedName name="F4_SNG_UT_PER8">#REF!</definedName>
    <definedName name="F4_SNG_UT_PER9" localSheetId="15">[4]CRITERIA!$CM$110:$CT$111</definedName>
    <definedName name="F4_SNG_UT_PER9">#REF!</definedName>
    <definedName name="F4_WNA_UT_PER1" localSheetId="15">[4]CRITERIA!$K$116:$R$117</definedName>
    <definedName name="F4_WNA_UT_PER1">#REF!</definedName>
    <definedName name="F4_WNA_UT_PER10" localSheetId="15">[4]CRITERIA!$CW$116:$DD$117</definedName>
    <definedName name="F4_WNA_UT_PER10">#REF!</definedName>
    <definedName name="F4_WNA_UT_PER11" localSheetId="15">[4]CRITERIA!$DG$116:$DN$117</definedName>
    <definedName name="F4_WNA_UT_PER11">#REF!</definedName>
    <definedName name="F4_WNA_UT_PER12" localSheetId="15">[4]CRITERIA!$DQ$116:$DX$117</definedName>
    <definedName name="F4_WNA_UT_PER12">#REF!</definedName>
    <definedName name="F4_WNA_UT_PER2" localSheetId="15">[4]CRITERIA!$U$116:$AB$117</definedName>
    <definedName name="F4_WNA_UT_PER2">#REF!</definedName>
    <definedName name="F4_WNA_UT_PER3" localSheetId="15">[4]CRITERIA!$AE$116:$AL$117</definedName>
    <definedName name="F4_WNA_UT_PER3">#REF!</definedName>
    <definedName name="F4_WNA_UT_PER4" localSheetId="15">[4]CRITERIA!$AO$116:$AV$117</definedName>
    <definedName name="F4_WNA_UT_PER4">#REF!</definedName>
    <definedName name="F4_WNA_UT_PER5" localSheetId="15">[4]CRITERIA!$AY$116:$BF$117</definedName>
    <definedName name="F4_WNA_UT_PER5">#REF!</definedName>
    <definedName name="F4_WNA_UT_PER6" localSheetId="15">[4]CRITERIA!$BI$116:$BP$117</definedName>
    <definedName name="F4_WNA_UT_PER6">#REF!</definedName>
    <definedName name="F4_WNA_UT_PER7" localSheetId="15">[4]CRITERIA!$BS$116:$BZ$117</definedName>
    <definedName name="F4_WNA_UT_PER7">#REF!</definedName>
    <definedName name="F4_WNA_UT_PER8" localSheetId="15">[4]CRITERIA!$CC$116:$CJ$117</definedName>
    <definedName name="F4_WNA_UT_PER8">#REF!</definedName>
    <definedName name="F4_WNA_UT_PER9" localSheetId="15">[4]CRITERIA!$CM$116:$CT$117</definedName>
    <definedName name="F4_WNA_UT_PER9">#REF!</definedName>
    <definedName name="FS_FL_UT_PER1">[4]CRITERIA!$K$196:$R$197</definedName>
    <definedName name="FS_FL_UT_PER10">[4]CRITERIA!$CW$196:$DD$197</definedName>
    <definedName name="FS_FL_UT_PER11">[4]CRITERIA!$DG$196:$DN$197</definedName>
    <definedName name="FS_FL_UT_PER12">[4]CRITERIA!$DQ$196:$DX$197</definedName>
    <definedName name="FS_FL_UT_PER2">[4]CRITERIA!$U$196:$AB$197</definedName>
    <definedName name="FS_FL_UT_PER3">[4]CRITERIA!$AE$196:$AL$197</definedName>
    <definedName name="FS_FL_UT_PER4">[4]CRITERIA!$AO$196:$AV$197</definedName>
    <definedName name="FS_FL_UT_PER5">[4]CRITERIA!$AY$196:$BF$197</definedName>
    <definedName name="FS_FL_UT_PER6">[4]CRITERIA!$BI$196:$BP$197</definedName>
    <definedName name="FS_FL_UT_PER7">[4]CRITERIA!$BS$196:$BZ$197</definedName>
    <definedName name="FS_FL_UT_PER8">[4]CRITERIA!$CC$196:$CJ$197</definedName>
    <definedName name="FS_FL_UT_PER9">[4]CRITERIA!$CM$196:$CT$197</definedName>
    <definedName name="FT_FL_UT_PER1">[4]CRITERIA!$K$202:$R$203</definedName>
    <definedName name="FT_FL_UT_PER10">[4]CRITERIA!$CW$202:$DD$203</definedName>
    <definedName name="FT_FL_UT_PER11">[4]CRITERIA!$DG$202:$DN$203</definedName>
    <definedName name="FT_FL_UT_PER12">[4]CRITERIA!$DQ$202:$DX$203</definedName>
    <definedName name="FT_FL_UT_PER2">[4]CRITERIA!$U$202:$AB$203</definedName>
    <definedName name="FT_FL_UT_PER3">[4]CRITERIA!$AE$202:$AL$203</definedName>
    <definedName name="FT_FL_UT_PER4">[4]CRITERIA!$AO$202:$AV$203</definedName>
    <definedName name="FT_FL_UT_PER5">[4]CRITERIA!$AY$202:$BF$203</definedName>
    <definedName name="FT_FL_UT_PER6">[4]CRITERIA!$BI$202:$BP$203</definedName>
    <definedName name="FT_FL_UT_PER7">[4]CRITERIA!$BS$202:$BZ$203</definedName>
    <definedName name="FT_FL_UT_PER8">[4]CRITERIA!$CC$202:$CJ$203</definedName>
    <definedName name="FT_FL_UT_PER9">[4]CRITERIA!$CM$202:$CT$203</definedName>
    <definedName name="FT1_DNG_UT_PER1" localSheetId="15">[4]CRITERIA!$K$86:$R$87</definedName>
    <definedName name="FT1_DNG_UT_PER1">#REF!</definedName>
    <definedName name="FT1_DNG_UT_PER10" localSheetId="15">[4]CRITERIA!$CW$86:$DD$87</definedName>
    <definedName name="FT1_DNG_UT_PER10">#REF!</definedName>
    <definedName name="FT1_DNG_UT_PER11" localSheetId="15">[4]CRITERIA!$DG$86:$DN$87</definedName>
    <definedName name="FT1_DNG_UT_PER11">#REF!</definedName>
    <definedName name="FT1_DNG_UT_PER12" localSheetId="15">[4]CRITERIA!$DQ$86:$DX$87</definedName>
    <definedName name="FT1_DNG_UT_PER12">#REF!</definedName>
    <definedName name="FT1_DNG_UT_PER2" localSheetId="15">[4]CRITERIA!$U$86:$AB$87</definedName>
    <definedName name="FT1_DNG_UT_PER2">#REF!</definedName>
    <definedName name="FT1_DNG_UT_PER3" localSheetId="15">[4]CRITERIA!$AE$86:$AL$87</definedName>
    <definedName name="FT1_DNG_UT_PER3">#REF!</definedName>
    <definedName name="FT1_DNG_UT_PER4" localSheetId="15">[4]CRITERIA!$AO$86:$AV$87</definedName>
    <definedName name="FT1_DNG_UT_PER4">#REF!</definedName>
    <definedName name="FT1_DNG_UT_PER5" localSheetId="15">[4]CRITERIA!$AY$86:$BF$87</definedName>
    <definedName name="FT1_DNG_UT_PER5">#REF!</definedName>
    <definedName name="FT1_DNG_UT_PER6" localSheetId="15">[4]CRITERIA!$BI$86:$BP$87</definedName>
    <definedName name="FT1_DNG_UT_PER6">#REF!</definedName>
    <definedName name="FT1_DNG_UT_PER7" localSheetId="15">[4]CRITERIA!$BS$86:$BZ$87</definedName>
    <definedName name="FT1_DNG_UT_PER7">#REF!</definedName>
    <definedName name="FT1_DNG_UT_PER8" localSheetId="15">[4]CRITERIA!$CC$86:$CJ$87</definedName>
    <definedName name="FT1_DNG_UT_PER8">#REF!</definedName>
    <definedName name="FT1_DNG_UT_PER9" localSheetId="15">[4]CRITERIA!$CM$86:$CT$87</definedName>
    <definedName name="FT1_DNG_UT_PER9">#REF!</definedName>
    <definedName name="FT2_COMM_UT_PER1">[5]CRITERIA!$J$89:$Q$90</definedName>
    <definedName name="FT2_COMM_UT_PER10">[5]CRITERIA!$CM$89:$CT$90</definedName>
    <definedName name="FT2_COMM_UT_PER11">[5]CRITERIA!$CV$89:$DC$90</definedName>
    <definedName name="FT2_COMM_UT_PER12">[5]CRITERIA!$DE$89:$DL$90</definedName>
    <definedName name="FT2_COMM_UT_PER2">[5]CRITERIA!$S$89:$Z$90</definedName>
    <definedName name="FT2_COMM_UT_PER3">[5]CRITERIA!$AB$89:$AI$90</definedName>
    <definedName name="FT2_COMM_UT_PER4">[5]CRITERIA!$AK$89:$AR$90</definedName>
    <definedName name="FT2_COMM_UT_PER5">[5]CRITERIA!$AT$89:$BA$90</definedName>
    <definedName name="FT2_COMM_UT_PER6">[5]CRITERIA!$BC$89:$BJ$90</definedName>
    <definedName name="FT2_COMM_UT_PER7">[5]CRITERIA!$BL$89:$BS$90</definedName>
    <definedName name="FT2_COMM_UT_PER8">[5]CRITERIA!$BU$89:$CB$90</definedName>
    <definedName name="FT2_COMM_UT_PER9">[5]CRITERIA!$CD$89:$CK$90</definedName>
    <definedName name="FT2_DNG_UT_PER1">#REF!</definedName>
    <definedName name="FT2_DNG_UT_PER10">#REF!</definedName>
    <definedName name="FT2_DNG_UT_PER11">#REF!</definedName>
    <definedName name="FT2_DNG_UT_PER12">#REF!</definedName>
    <definedName name="FT2_DNG_UT_PER2">#REF!</definedName>
    <definedName name="FT2_DNG_UT_PER3">#REF!</definedName>
    <definedName name="FT2_DNG_UT_PER4">#REF!</definedName>
    <definedName name="FT2_DNG_UT_PER5">#REF!</definedName>
    <definedName name="FT2_DNG_UT_PER6">#REF!</definedName>
    <definedName name="FT2_DNG_UT_PER7">#REF!</definedName>
    <definedName name="FT2_DNG_UT_PER8">#REF!</definedName>
    <definedName name="FT2_DNG_UT_PER9">#REF!</definedName>
    <definedName name="FT2C_PER1">[4]CRITERIA!$K$172:$R$173</definedName>
    <definedName name="FT2C_PER10">[4]CRITERIA!$CW$172:$DD$173</definedName>
    <definedName name="FT2C_PER11">[4]CRITERIA!$DG$172:$DN$173</definedName>
    <definedName name="FT2C_PER12">[4]CRITERIA!$DQ$172:$DX$173</definedName>
    <definedName name="FT2C_PER2">[4]CRITERIA!$U$172:$AB$173</definedName>
    <definedName name="FT2C_PER3">[4]CRITERIA!$AE$172:$AL$173</definedName>
    <definedName name="FT2C_PER4">[4]CRITERIA!$AO$172:$AV$173</definedName>
    <definedName name="FT2C_PER5">[4]CRITERIA!$AY$172:$BF$173</definedName>
    <definedName name="FT2C_PER6">[4]CRITERIA!$BI$172:$BP$173</definedName>
    <definedName name="FT2C_PER7">[4]CRITERIA!$BS$172:$BZ$173</definedName>
    <definedName name="FT2C_PER8">[4]CRITERIA!$CC$172:$CJ$173</definedName>
    <definedName name="FT2C_PER9">[4]CRITERIA!$CM$172:$CT$173</definedName>
    <definedName name="FT2RB1">'[10]Rates-Meter Categories-Charges'!$E$53</definedName>
    <definedName name="FT2RB2">'[10]Rates-Meter Categories-Charges'!$E$54</definedName>
    <definedName name="FT2RB3">'[10]Rates-Meter Categories-Charges'!$E$55</definedName>
    <definedName name="FT2RB4">'[10]Rates-Meter Categories-Charges'!$E$56</definedName>
    <definedName name="GATHER" localSheetId="11">#REF!</definedName>
    <definedName name="GATHER" localSheetId="18">#REF!</definedName>
    <definedName name="GATHER" localSheetId="33">#REF!</definedName>
    <definedName name="GATHER">#REF!</definedName>
    <definedName name="GH" localSheetId="11">'[2]Capital Str'!#REF!</definedName>
    <definedName name="GH" localSheetId="18">'[2]Capital Str'!#REF!</definedName>
    <definedName name="GH" localSheetId="33">'[2]Capital Str'!#REF!</definedName>
    <definedName name="GH">'[2]Capital Str'!#REF!</definedName>
    <definedName name="GS" localSheetId="11">#REF!</definedName>
    <definedName name="GS" localSheetId="18">#REF!</definedName>
    <definedName name="GS" localSheetId="33">#REF!</definedName>
    <definedName name="GS">#REF!</definedName>
    <definedName name="GS_FL_UT_PER1">[4]CRITERIA!$K$193:$R$194</definedName>
    <definedName name="GS_FL_UT_PER10">[4]CRITERIA!$CW$193:$DD$194</definedName>
    <definedName name="GS_FL_UT_PER11">[4]CRITERIA!$DG$193:$DN$194</definedName>
    <definedName name="GS_FL_UT_PER12">[4]CRITERIA!$DQ$193:$DX$194</definedName>
    <definedName name="GS_FL_UT_PER2">[4]CRITERIA!$U$193:$AB$194</definedName>
    <definedName name="GS_FL_UT_PER3">[4]CRITERIA!$AE$193:$AL$194</definedName>
    <definedName name="GS_FL_UT_PER4">[4]CRITERIA!$AO$193:$AV$194</definedName>
    <definedName name="GS_FL_UT_PER5">[4]CRITERIA!$AY$193:$BF$194</definedName>
    <definedName name="GS_FL_UT_PER6">[4]CRITERIA!$BI$193:$BP$194</definedName>
    <definedName name="GS_FL_UT_PER7">[4]CRITERIA!$BS$193:$BZ$194</definedName>
    <definedName name="GS_FL_UT_PER8">[4]CRITERIA!$CC$193:$CJ$194</definedName>
    <definedName name="GS_FL_UT_PER9">[4]CRITERIA!$CM$193:$CT$194</definedName>
    <definedName name="GS1_COM_UT_PER1" localSheetId="15">[4]CRITERIA!$K$9:$R$10</definedName>
    <definedName name="GS1_COM_UT_PER1">#REF!</definedName>
    <definedName name="GS1_COM_UT_PER10" localSheetId="15">[4]CRITERIA!$CW$9:$DD$10</definedName>
    <definedName name="GS1_COM_UT_PER10">#REF!</definedName>
    <definedName name="GS1_COM_UT_PER11" localSheetId="15">[4]CRITERIA!$DG$9:$DN$10</definedName>
    <definedName name="GS1_COM_UT_PER11">#REF!</definedName>
    <definedName name="GS1_COM_UT_PER12" localSheetId="15">[4]CRITERIA!$DQ$9:$DX$10</definedName>
    <definedName name="GS1_COM_UT_PER12">#REF!</definedName>
    <definedName name="GS1_COM_UT_PER2" localSheetId="15">[4]CRITERIA!$U$9:$AB$10</definedName>
    <definedName name="GS1_COM_UT_PER2">#REF!</definedName>
    <definedName name="GS1_COM_UT_PER3" localSheetId="15">[4]CRITERIA!$AE$9:$AL$10</definedName>
    <definedName name="GS1_COM_UT_PER3">#REF!</definedName>
    <definedName name="GS1_COM_UT_PER4" localSheetId="15">[4]CRITERIA!$AO$9:$AV$10</definedName>
    <definedName name="GS1_COM_UT_PER4">#REF!</definedName>
    <definedName name="GS1_COM_UT_PER5" localSheetId="15">[4]CRITERIA!$AY$9:$BF$10</definedName>
    <definedName name="GS1_COM_UT_PER5">#REF!</definedName>
    <definedName name="GS1_COM_UT_PER6" localSheetId="15">[4]CRITERIA!$BI$9:$BP$10</definedName>
    <definedName name="GS1_COM_UT_PER6">#REF!</definedName>
    <definedName name="GS1_COM_UT_PER7" localSheetId="15">[4]CRITERIA!$BS$9:$BZ$10</definedName>
    <definedName name="GS1_COM_UT_PER7">#REF!</definedName>
    <definedName name="GS1_COM_UT_PER8" localSheetId="15">[4]CRITERIA!$CC$9:$CJ$10</definedName>
    <definedName name="GS1_COM_UT_PER8">#REF!</definedName>
    <definedName name="GS1_COM_UT_PER9" localSheetId="15">[4]CRITERIA!$CM$9:$CT$10</definedName>
    <definedName name="GS1_COM_UT_PER9">#REF!</definedName>
    <definedName name="GS1_COM_WY_PER1" localSheetId="15">[4]CRITERIA!$K$123:$R$124</definedName>
    <definedName name="GS1_COM_WY_PER1">#REF!</definedName>
    <definedName name="GS1_COM_WY_PER10" localSheetId="15">[4]CRITERIA!$CW$123:$DD$124</definedName>
    <definedName name="GS1_COM_WY_PER10">#REF!</definedName>
    <definedName name="GS1_COM_WY_PER11" localSheetId="15">[4]CRITERIA!$DG$123:$DN$124</definedName>
    <definedName name="GS1_COM_WY_PER11">#REF!</definedName>
    <definedName name="GS1_COM_WY_PER12" localSheetId="15">[4]CRITERIA!$DQ$123:$DX$124</definedName>
    <definedName name="GS1_COM_WY_PER12">#REF!</definedName>
    <definedName name="GS1_COM_WY_PER2" localSheetId="15">[4]CRITERIA!$U$123:$AB$124</definedName>
    <definedName name="GS1_COM_WY_PER2">#REF!</definedName>
    <definedName name="GS1_COM_WY_PER3" localSheetId="15">[4]CRITERIA!$AE$123:$AL$124</definedName>
    <definedName name="GS1_COM_WY_PER3">#REF!</definedName>
    <definedName name="GS1_COM_WY_PER4" localSheetId="15">[4]CRITERIA!$AO$123:$AV$124</definedName>
    <definedName name="GS1_COM_WY_PER4">#REF!</definedName>
    <definedName name="GS1_COM_WY_PER5" localSheetId="15">[4]CRITERIA!$AY$123:$BF$124</definedName>
    <definedName name="GS1_COM_WY_PER5">#REF!</definedName>
    <definedName name="GS1_COM_WY_PER6" localSheetId="15">[4]CRITERIA!$BI$123:$BP$124</definedName>
    <definedName name="GS1_COM_WY_PER6">#REF!</definedName>
    <definedName name="GS1_COM_WY_PER7" localSheetId="15">[4]CRITERIA!$BS$123:$BZ$124</definedName>
    <definedName name="GS1_COM_WY_PER7">#REF!</definedName>
    <definedName name="GS1_COM_WY_PER8" localSheetId="15">[4]CRITERIA!$CC$123:$CJ$124</definedName>
    <definedName name="GS1_COM_WY_PER8">#REF!</definedName>
    <definedName name="GS1_COM_WY_PER9" localSheetId="15">[4]CRITERIA!$CM$123:$CT$124</definedName>
    <definedName name="GS1_COM_WY_PER9">#REF!</definedName>
    <definedName name="GS1_DNG_UT_PER1" localSheetId="15">[4]CRITERIA!$K$3:$R$4</definedName>
    <definedName name="GS1_DNG_UT_PER1">#REF!</definedName>
    <definedName name="GS1_DNG_UT_PER10" localSheetId="15">[4]CRITERIA!$CW$3:$DD$4</definedName>
    <definedName name="GS1_DNG_UT_PER10">#REF!</definedName>
    <definedName name="GS1_DNG_UT_PER11" localSheetId="15">[4]CRITERIA!$DG$3:$DN$4</definedName>
    <definedName name="GS1_DNG_UT_PER11">#REF!</definedName>
    <definedName name="GS1_DNG_UT_PER12" localSheetId="15">[4]CRITERIA!$DQ$3:$DX$4</definedName>
    <definedName name="GS1_DNG_UT_PER12">#REF!</definedName>
    <definedName name="GS1_DNG_UT_PER2" localSheetId="15">[4]CRITERIA!$U$3:$AB$4</definedName>
    <definedName name="GS1_DNG_UT_PER2">#REF!</definedName>
    <definedName name="GS1_DNG_UT_PER3" localSheetId="15">[4]CRITERIA!$AE$3:$AL$4</definedName>
    <definedName name="GS1_DNG_UT_PER3">#REF!</definedName>
    <definedName name="GS1_DNG_UT_PER4" localSheetId="15">[4]CRITERIA!$AO$3:$AV$4</definedName>
    <definedName name="GS1_DNG_UT_PER4">#REF!</definedName>
    <definedName name="GS1_DNG_UT_PER5" localSheetId="15">[4]CRITERIA!$AY$3:$BF$4</definedName>
    <definedName name="GS1_DNG_UT_PER5">#REF!</definedName>
    <definedName name="GS1_DNG_UT_PER6" localSheetId="15">[4]CRITERIA!$BI$3:$BP$4</definedName>
    <definedName name="GS1_DNG_UT_PER6">#REF!</definedName>
    <definedName name="GS1_DNG_UT_PER7" localSheetId="15">[4]CRITERIA!$BS$3:$BZ$4</definedName>
    <definedName name="GS1_DNG_UT_PER7">#REF!</definedName>
    <definedName name="GS1_DNG_UT_PER8" localSheetId="15">[4]CRITERIA!$CC$3:$CJ$4</definedName>
    <definedName name="GS1_DNG_UT_PER8">#REF!</definedName>
    <definedName name="GS1_DNG_UT_PER9" localSheetId="15">[4]CRITERIA!$CM$3:$CT$4</definedName>
    <definedName name="GS1_DNG_UT_PER9">#REF!</definedName>
    <definedName name="GS1_DNG_WY_PER1" localSheetId="15">[4]CRITERIA!$K$118:$R$119</definedName>
    <definedName name="GS1_DNG_WY_PER1">#REF!</definedName>
    <definedName name="GS1_DNG_WY_PER10" localSheetId="15">[4]CRITERIA!$CW$118:$DD$119</definedName>
    <definedName name="GS1_DNG_WY_PER10">#REF!</definedName>
    <definedName name="GS1_DNG_WY_PER11" localSheetId="15">[4]CRITERIA!$DG$118:$DN$119</definedName>
    <definedName name="GS1_DNG_WY_PER11">#REF!</definedName>
    <definedName name="GS1_DNG_WY_PER12" localSheetId="15">[4]CRITERIA!$DQ$118:$DX$119</definedName>
    <definedName name="GS1_DNG_WY_PER12">#REF!</definedName>
    <definedName name="GS1_DNG_WY_PER2" localSheetId="15">[4]CRITERIA!$U$118:$AB$119</definedName>
    <definedName name="GS1_DNG_WY_PER2">#REF!</definedName>
    <definedName name="GS1_DNG_WY_PER3" localSheetId="15">[4]CRITERIA!$AE$118:$AL$119</definedName>
    <definedName name="GS1_DNG_WY_PER3">#REF!</definedName>
    <definedName name="GS1_DNG_WY_PER4" localSheetId="15">[4]CRITERIA!$AO$118:$AV$119</definedName>
    <definedName name="GS1_DNG_WY_PER4">#REF!</definedName>
    <definedName name="GS1_DNG_WY_PER5" localSheetId="15">[4]CRITERIA!$AY$118:$BF$119</definedName>
    <definedName name="GS1_DNG_WY_PER5">#REF!</definedName>
    <definedName name="GS1_DNG_WY_PER6" localSheetId="15">[4]CRITERIA!$BI$118:$BP$119</definedName>
    <definedName name="GS1_DNG_WY_PER6">#REF!</definedName>
    <definedName name="GS1_DNG_WY_PER7" localSheetId="15">[4]CRITERIA!$BS$118:$BZ$119</definedName>
    <definedName name="GS1_DNG_WY_PER7">#REF!</definedName>
    <definedName name="GS1_DNG_WY_PER8" localSheetId="15">[4]CRITERIA!$CC$118:$CJ$119</definedName>
    <definedName name="GS1_DNG_WY_PER8">#REF!</definedName>
    <definedName name="GS1_DNG_WY_PER9" localSheetId="15">[4]CRITERIA!$CM$118:$CT$119</definedName>
    <definedName name="GS1_DNG_WY_PER9">#REF!</definedName>
    <definedName name="GS1_SNG_UT_PER1" localSheetId="15">[4]CRITERIA!$K$6:$R$7</definedName>
    <definedName name="GS1_SNG_UT_PER1">#REF!</definedName>
    <definedName name="GS1_SNG_UT_PER10" localSheetId="15">[4]CRITERIA!$CW$6:$DD$7</definedName>
    <definedName name="GS1_SNG_UT_PER10">#REF!</definedName>
    <definedName name="GS1_SNG_UT_PER11" localSheetId="15">[4]CRITERIA!$DG$6:$DN$7</definedName>
    <definedName name="GS1_SNG_UT_PER11">#REF!</definedName>
    <definedName name="GS1_SNG_UT_PER12" localSheetId="15">[4]CRITERIA!$DQ$6:$DX$7</definedName>
    <definedName name="GS1_SNG_UT_PER12">#REF!</definedName>
    <definedName name="GS1_SNG_UT_PER2" localSheetId="15">[4]CRITERIA!$U$6:$AB$7</definedName>
    <definedName name="GS1_SNG_UT_PER2">#REF!</definedName>
    <definedName name="GS1_SNG_UT_PER3" localSheetId="15">[4]CRITERIA!$AE$6:$AL$7</definedName>
    <definedName name="GS1_SNG_UT_PER3">#REF!</definedName>
    <definedName name="GS1_SNG_UT_PER4" localSheetId="15">[4]CRITERIA!$AO$6:$AV$7</definedName>
    <definedName name="GS1_SNG_UT_PER4">#REF!</definedName>
    <definedName name="GS1_SNG_UT_PER5" localSheetId="15">[4]CRITERIA!$AY$6:$BF$7</definedName>
    <definedName name="GS1_SNG_UT_PER5">#REF!</definedName>
    <definedName name="GS1_SNG_UT_PER6" localSheetId="15">[4]CRITERIA!$BI$6:$BP$7</definedName>
    <definedName name="GS1_SNG_UT_PER6">#REF!</definedName>
    <definedName name="GS1_SNG_UT_PER7" localSheetId="15">[4]CRITERIA!$BS$6:$BZ$7</definedName>
    <definedName name="GS1_SNG_UT_PER7">#REF!</definedName>
    <definedName name="GS1_SNG_UT_PER8" localSheetId="15">[4]CRITERIA!$CC$6:$CJ$7</definedName>
    <definedName name="GS1_SNG_UT_PER8">#REF!</definedName>
    <definedName name="GS1_SNG_UT_PER9" localSheetId="15">[4]CRITERIA!$CM$6:$CT$7</definedName>
    <definedName name="GS1_SNG_UT_PER9">#REF!</definedName>
    <definedName name="GS1_WNA_UT_PER1" localSheetId="15">[4]CRITERIA!$K$12:$R$13</definedName>
    <definedName name="GS1_WNA_UT_PER1">#REF!</definedName>
    <definedName name="GS1_WNA_UT_PER10" localSheetId="15">[4]CRITERIA!$CW$12:$DD$13</definedName>
    <definedName name="GS1_WNA_UT_PER10">#REF!</definedName>
    <definedName name="GS1_WNA_UT_PER11" localSheetId="15">[4]CRITERIA!$DG$12:$DN$13</definedName>
    <definedName name="GS1_WNA_UT_PER11">#REF!</definedName>
    <definedName name="GS1_WNA_UT_PER12" localSheetId="15">[4]CRITERIA!$DQ$12:$DX$13</definedName>
    <definedName name="GS1_WNA_UT_PER12">#REF!</definedName>
    <definedName name="GS1_WNA_UT_PER2" localSheetId="15">[4]CRITERIA!$U$12:$AB$13</definedName>
    <definedName name="GS1_WNA_UT_PER2">#REF!</definedName>
    <definedName name="GS1_WNA_UT_PER3" localSheetId="15">[4]CRITERIA!$AE$12:$AL$13</definedName>
    <definedName name="GS1_WNA_UT_PER3">#REF!</definedName>
    <definedName name="GS1_WNA_UT_PER4" localSheetId="15">[4]CRITERIA!$AO$12:$AV$13</definedName>
    <definedName name="GS1_WNA_UT_PER4">#REF!</definedName>
    <definedName name="GS1_WNA_UT_PER5" localSheetId="15">[4]CRITERIA!$AY$12:$BF$13</definedName>
    <definedName name="GS1_WNA_UT_PER5">#REF!</definedName>
    <definedName name="GS1_WNA_UT_PER6" localSheetId="15">[4]CRITERIA!$BI$12:$BP$13</definedName>
    <definedName name="GS1_WNA_UT_PER6">#REF!</definedName>
    <definedName name="GS1_WNA_UT_PER7" localSheetId="15">[4]CRITERIA!$BS$12:$BZ$13</definedName>
    <definedName name="GS1_WNA_UT_PER7">#REF!</definedName>
    <definedName name="GS1_WNA_UT_PER8" localSheetId="15">[4]CRITERIA!$CC$12:$CJ$13</definedName>
    <definedName name="GS1_WNA_UT_PER8">#REF!</definedName>
    <definedName name="GS1_WNA_UT_PER9" localSheetId="15">[4]CRITERIA!$CM$12:$CT$13</definedName>
    <definedName name="GS1_WNA_UT_PER9">#REF!</definedName>
    <definedName name="GS1_WNA_WY_PER1" localSheetId="15">[4]CRITERIA!$K$121:$R$122</definedName>
    <definedName name="GS1_WNA_WY_PER1">#REF!</definedName>
    <definedName name="GS1_WNA_WY_PER10" localSheetId="15">[4]CRITERIA!$CW$121:$DD$122</definedName>
    <definedName name="GS1_WNA_WY_PER10">#REF!</definedName>
    <definedName name="GS1_WNA_WY_PER11" localSheetId="15">[4]CRITERIA!$DG$121:$DN$122</definedName>
    <definedName name="GS1_WNA_WY_PER11">#REF!</definedName>
    <definedName name="GS1_WNA_WY_PER12" localSheetId="15">[4]CRITERIA!$DQ$121:$DX$122</definedName>
    <definedName name="GS1_WNA_WY_PER12">#REF!</definedName>
    <definedName name="GS1_WNA_WY_PER2" localSheetId="15">[4]CRITERIA!$U$121:$AB$122</definedName>
    <definedName name="GS1_WNA_WY_PER2">#REF!</definedName>
    <definedName name="GS1_WNA_WY_PER3" localSheetId="15">[4]CRITERIA!$AE$121:$AL$122</definedName>
    <definedName name="GS1_WNA_WY_PER3">#REF!</definedName>
    <definedName name="GS1_WNA_WY_PER4" localSheetId="15">[4]CRITERIA!$AO$121:$AV$122</definedName>
    <definedName name="GS1_WNA_WY_PER4">#REF!</definedName>
    <definedName name="GS1_WNA_WY_PER5" localSheetId="15">[4]CRITERIA!$AY$121:$BF$122</definedName>
    <definedName name="GS1_WNA_WY_PER5">#REF!</definedName>
    <definedName name="GS1_WNA_WY_PER6" localSheetId="15">[4]CRITERIA!$BI$121:$BP$122</definedName>
    <definedName name="GS1_WNA_WY_PER6">#REF!</definedName>
    <definedName name="GS1_WNA_WY_PER7" localSheetId="15">[4]CRITERIA!$BS$121:$BZ$122</definedName>
    <definedName name="GS1_WNA_WY_PER7">#REF!</definedName>
    <definedName name="GS1_WNA_WY_PER8" localSheetId="15">[4]CRITERIA!$CC$121:$CJ$122</definedName>
    <definedName name="GS1_WNA_WY_PER8">#REF!</definedName>
    <definedName name="GS1_WNA_WY_PER9" localSheetId="15">[4]CRITERIA!$CM$121:$CT$122</definedName>
    <definedName name="GS1_WNA_WY_PER9">#REF!</definedName>
    <definedName name="GSS_COM_UT_PER1" localSheetId="15">[4]CRITERIA!$K$20:$R$21</definedName>
    <definedName name="GSS_COM_UT_PER1">#REF!</definedName>
    <definedName name="GSS_COM_UT_PER10" localSheetId="15">[4]CRITERIA!$CW$20:$DD$21</definedName>
    <definedName name="GSS_COM_UT_PER10">#REF!</definedName>
    <definedName name="GSS_COM_UT_PER11" localSheetId="15">[4]CRITERIA!$DG$20:$DN$21</definedName>
    <definedName name="GSS_COM_UT_PER11">#REF!</definedName>
    <definedName name="GSS_COM_UT_PER12" localSheetId="15">[4]CRITERIA!$DQ$20:$DX$21</definedName>
    <definedName name="GSS_COM_UT_PER12">#REF!</definedName>
    <definedName name="GSS_COM_UT_PER2" localSheetId="15">[4]CRITERIA!$U$20:$AB$21</definedName>
    <definedName name="GSS_COM_UT_PER2">#REF!</definedName>
    <definedName name="GSS_COM_UT_PER3" localSheetId="15">[4]CRITERIA!$AE$20:$AL$21</definedName>
    <definedName name="GSS_COM_UT_PER3">#REF!</definedName>
    <definedName name="GSS_COM_UT_PER4" localSheetId="15">[4]CRITERIA!$AO$20:$AV$21</definedName>
    <definedName name="GSS_COM_UT_PER4">#REF!</definedName>
    <definedName name="GSS_COM_UT_PER5" localSheetId="15">[4]CRITERIA!$AY$20:$BF$21</definedName>
    <definedName name="GSS_COM_UT_PER5">#REF!</definedName>
    <definedName name="GSS_COM_UT_PER6" localSheetId="15">[4]CRITERIA!$BI$20:$BP$21</definedName>
    <definedName name="GSS_COM_UT_PER6">#REF!</definedName>
    <definedName name="GSS_COM_UT_PER7" localSheetId="15">[4]CRITERIA!$BS$20:$BZ$21</definedName>
    <definedName name="GSS_COM_UT_PER7">#REF!</definedName>
    <definedName name="GSS_COM_UT_PER8" localSheetId="15">[4]CRITERIA!$CC$20:$CJ$21</definedName>
    <definedName name="GSS_COM_UT_PER8">#REF!</definedName>
    <definedName name="GSS_COM_UT_PER9" localSheetId="15">[4]CRITERIA!$CM$20:$CT$21</definedName>
    <definedName name="GSS_COM_UT_PER9">#REF!</definedName>
    <definedName name="GSS_COM_WY_PER1" localSheetId="15">[4]CRITERIA!$K$129:$R$130</definedName>
    <definedName name="GSS_COM_WY_PER1">#REF!</definedName>
    <definedName name="GSS_COM_WY_PER10" localSheetId="15">[4]CRITERIA!$CW$129:$DD$130</definedName>
    <definedName name="GSS_COM_WY_PER10">#REF!</definedName>
    <definedName name="GSS_COM_WY_PER11" localSheetId="15">[4]CRITERIA!$DG$129:$DN$130</definedName>
    <definedName name="GSS_COM_WY_PER11">#REF!</definedName>
    <definedName name="GSS_COM_WY_PER12" localSheetId="15">[4]CRITERIA!$DQ$129:$DX$130</definedName>
    <definedName name="GSS_COM_WY_PER12">#REF!</definedName>
    <definedName name="GSS_COM_WY_PER2" localSheetId="15">[4]CRITERIA!$U$129:$AB$130</definedName>
    <definedName name="GSS_COM_WY_PER2">#REF!</definedName>
    <definedName name="GSS_COM_WY_PER3" localSheetId="15">[4]CRITERIA!$AE$129:$AL$130</definedName>
    <definedName name="GSS_COM_WY_PER3">#REF!</definedName>
    <definedName name="GSS_COM_WY_PER4" localSheetId="15">[4]CRITERIA!$AO$129:$AV$130</definedName>
    <definedName name="GSS_COM_WY_PER4">#REF!</definedName>
    <definedName name="GSS_COM_WY_PER5" localSheetId="15">[4]CRITERIA!$AY$129:$BF$130</definedName>
    <definedName name="GSS_COM_WY_PER5">#REF!</definedName>
    <definedName name="GSS_COM_WY_PER6" localSheetId="15">[4]CRITERIA!$BI$129:$BP$130</definedName>
    <definedName name="GSS_COM_WY_PER6">#REF!</definedName>
    <definedName name="GSS_COM_WY_PER7" localSheetId="15">[4]CRITERIA!$BS$129:$BZ$130</definedName>
    <definedName name="GSS_COM_WY_PER7">#REF!</definedName>
    <definedName name="GSS_COM_WY_PER8" localSheetId="15">[4]CRITERIA!$CC$129:$CJ$130</definedName>
    <definedName name="GSS_COM_WY_PER8">#REF!</definedName>
    <definedName name="GSS_COM_WY_PER9" localSheetId="15">[4]CRITERIA!$CM$129:$CT$130</definedName>
    <definedName name="GSS_COM_WY_PER9">#REF!</definedName>
    <definedName name="GSS_DNG_UT_PER1" localSheetId="15">[4]CRITERIA!$K$14:$R$15</definedName>
    <definedName name="GSS_DNG_UT_PER1">#REF!</definedName>
    <definedName name="GSS_DNG_UT_PER10" localSheetId="15">[4]CRITERIA!$CW$14:$DD$15</definedName>
    <definedName name="GSS_DNG_UT_PER10">#REF!</definedName>
    <definedName name="GSS_DNG_UT_PER11" localSheetId="15">[4]CRITERIA!$DG$14:$DN$15</definedName>
    <definedName name="GSS_DNG_UT_PER11">#REF!</definedName>
    <definedName name="GSS_DNG_UT_PER12" localSheetId="15">[4]CRITERIA!$DQ$14:$DX$15</definedName>
    <definedName name="GSS_DNG_UT_PER12">#REF!</definedName>
    <definedName name="GSS_DNG_UT_PER2" localSheetId="15">[4]CRITERIA!$U$14:$AB$15</definedName>
    <definedName name="GSS_DNG_UT_PER2">#REF!</definedName>
    <definedName name="GSS_DNG_UT_PER3" localSheetId="15">[4]CRITERIA!$AE$14:$AL$15</definedName>
    <definedName name="GSS_DNG_UT_PER3">#REF!</definedName>
    <definedName name="GSS_DNG_UT_PER4" localSheetId="15">[4]CRITERIA!$AO$14:$AV$15</definedName>
    <definedName name="GSS_DNG_UT_PER4">#REF!</definedName>
    <definedName name="GSS_DNG_UT_PER5" localSheetId="15">[4]CRITERIA!$AY$14:$BF$15</definedName>
    <definedName name="GSS_DNG_UT_PER5">#REF!</definedName>
    <definedName name="GSS_DNG_UT_PER6" localSheetId="15">[4]CRITERIA!$BI$14:$BP$15</definedName>
    <definedName name="GSS_DNG_UT_PER6">#REF!</definedName>
    <definedName name="GSS_DNG_UT_PER7" localSheetId="15">[4]CRITERIA!$BS$14:$BZ$15</definedName>
    <definedName name="GSS_DNG_UT_PER7">#REF!</definedName>
    <definedName name="GSS_DNG_UT_PER8" localSheetId="15">[4]CRITERIA!$CC$14:$CJ$15</definedName>
    <definedName name="GSS_DNG_UT_PER8">#REF!</definedName>
    <definedName name="GSS_DNG_UT_PER9" localSheetId="15">[4]CRITERIA!$CM$14:$CT$15</definedName>
    <definedName name="GSS_DNG_UT_PER9">#REF!</definedName>
    <definedName name="GSS_DNG_WY_PER1" localSheetId="15">[4]CRITERIA!$K$126:$R$127</definedName>
    <definedName name="GSS_DNG_WY_PER1">#REF!</definedName>
    <definedName name="GSS_DNG_WY_PER10" localSheetId="15">[4]CRITERIA!$CW$126:$DD$127</definedName>
    <definedName name="GSS_DNG_WY_PER10">#REF!</definedName>
    <definedName name="GSS_DNG_WY_PER11" localSheetId="15">[4]CRITERIA!$DG$126:$DN$127</definedName>
    <definedName name="GSS_DNG_WY_PER11">#REF!</definedName>
    <definedName name="GSS_DNG_WY_PER12" localSheetId="15">[4]CRITERIA!$DQ$126:$DX$127</definedName>
    <definedName name="GSS_DNG_WY_PER12">#REF!</definedName>
    <definedName name="GSS_DNG_WY_PER2" localSheetId="15">[4]CRITERIA!$U$126:$AB$127</definedName>
    <definedName name="GSS_DNG_WY_PER2">#REF!</definedName>
    <definedName name="GSS_DNG_WY_PER3" localSheetId="15">[4]CRITERIA!$AE$126:$AL$127</definedName>
    <definedName name="GSS_DNG_WY_PER3">#REF!</definedName>
    <definedName name="GSS_DNG_WY_PER4" localSheetId="15">[4]CRITERIA!$AO$126:$AV$127</definedName>
    <definedName name="GSS_DNG_WY_PER4">#REF!</definedName>
    <definedName name="GSS_DNG_WY_PER5" localSheetId="15">[4]CRITERIA!$AY$126:$BF$127</definedName>
    <definedName name="GSS_DNG_WY_PER5">#REF!</definedName>
    <definedName name="GSS_DNG_WY_PER6" localSheetId="15">[4]CRITERIA!$BI$126:$BP$127</definedName>
    <definedName name="GSS_DNG_WY_PER6">#REF!</definedName>
    <definedName name="GSS_DNG_WY_PER7" localSheetId="15">[4]CRITERIA!$BS$126:$BZ$127</definedName>
    <definedName name="GSS_DNG_WY_PER7">#REF!</definedName>
    <definedName name="GSS_DNG_WY_PER8" localSheetId="15">[4]CRITERIA!$CC$126:$CJ$127</definedName>
    <definedName name="GSS_DNG_WY_PER8">#REF!</definedName>
    <definedName name="GSS_DNG_WY_PER9" localSheetId="15">[4]CRITERIA!$CM$126:$CT$127</definedName>
    <definedName name="GSS_DNG_WY_PER9">#REF!</definedName>
    <definedName name="GSS_SNG_UT_PER1" localSheetId="15">[4]CRITERIA!$K$17:$R$18</definedName>
    <definedName name="GSS_SNG_UT_PER1">#REF!</definedName>
    <definedName name="GSS_SNG_UT_PER10" localSheetId="15">[4]CRITERIA!$CW$17:$DD$18</definedName>
    <definedName name="GSS_SNG_UT_PER10">#REF!</definedName>
    <definedName name="GSS_SNG_UT_PER11" localSheetId="15">[4]CRITERIA!$DG$17:$DN$18</definedName>
    <definedName name="GSS_SNG_UT_PER11">#REF!</definedName>
    <definedName name="GSS_SNG_UT_PER12" localSheetId="15">[4]CRITERIA!$DQ$17:$DX$18</definedName>
    <definedName name="GSS_SNG_UT_PER12">#REF!</definedName>
    <definedName name="GSS_SNG_UT_PER2" localSheetId="15">[4]CRITERIA!$U$17:$AB$18</definedName>
    <definedName name="GSS_SNG_UT_PER2">#REF!</definedName>
    <definedName name="GSS_SNG_UT_PER3" localSheetId="15">[4]CRITERIA!$AE$17:$AL$18</definedName>
    <definedName name="GSS_SNG_UT_PER3">#REF!</definedName>
    <definedName name="GSS_SNG_UT_PER4" localSheetId="15">[4]CRITERIA!$AO$17:$AV$18</definedName>
    <definedName name="GSS_SNG_UT_PER4">#REF!</definedName>
    <definedName name="GSS_SNG_UT_PER5" localSheetId="15">[4]CRITERIA!$AY$17:$BF$18</definedName>
    <definedName name="GSS_SNG_UT_PER5">#REF!</definedName>
    <definedName name="GSS_SNG_UT_PER6" localSheetId="15">[4]CRITERIA!$BI$17:$BP$18</definedName>
    <definedName name="GSS_SNG_UT_PER6">#REF!</definedName>
    <definedName name="GSS_SNG_UT_PER7" localSheetId="15">[4]CRITERIA!$BS$17:$BZ$18</definedName>
    <definedName name="GSS_SNG_UT_PER7">#REF!</definedName>
    <definedName name="GSS_SNG_UT_PER8" localSheetId="15">[4]CRITERIA!$CC$17:$CJ$18</definedName>
    <definedName name="GSS_SNG_UT_PER8">#REF!</definedName>
    <definedName name="GSS_SNG_UT_PER9" localSheetId="15">[4]CRITERIA!$CM$17:$CT$18</definedName>
    <definedName name="GSS_SNG_UT_PER9">#REF!</definedName>
    <definedName name="GSS_WNA_UT_PER1" localSheetId="15">[4]CRITERIA!$K$23:$R$24</definedName>
    <definedName name="GSS_WNA_UT_PER1">#REF!</definedName>
    <definedName name="GSS_WNA_UT_PER10" localSheetId="15">[4]CRITERIA!$CW$23:$DD$24</definedName>
    <definedName name="GSS_WNA_UT_PER10">#REF!</definedName>
    <definedName name="GSS_WNA_UT_PER11" localSheetId="15">[4]CRITERIA!$DG$23:$DN$24</definedName>
    <definedName name="GSS_WNA_UT_PER11">#REF!</definedName>
    <definedName name="GSS_WNA_UT_PER12" localSheetId="15">[4]CRITERIA!$DQ$23:$DX$24</definedName>
    <definedName name="GSS_WNA_UT_PER12">#REF!</definedName>
    <definedName name="GSS_WNA_UT_PER2" localSheetId="15">[4]CRITERIA!$U$23:$AB$24</definedName>
    <definedName name="GSS_WNA_UT_PER2">#REF!</definedName>
    <definedName name="GSS_WNA_UT_PER3" localSheetId="15">[4]CRITERIA!$AE$23:$AL$24</definedName>
    <definedName name="GSS_WNA_UT_PER3">#REF!</definedName>
    <definedName name="GSS_WNA_UT_PER4" localSheetId="15">[4]CRITERIA!$AO$23:$AV$24</definedName>
    <definedName name="GSS_WNA_UT_PER4">#REF!</definedName>
    <definedName name="GSS_WNA_UT_PER5" localSheetId="15">[4]CRITERIA!$AY$23:$BF$24</definedName>
    <definedName name="GSS_WNA_UT_PER5">#REF!</definedName>
    <definedName name="GSS_WNA_UT_PER6" localSheetId="15">[4]CRITERIA!$BI$23:$BP$24</definedName>
    <definedName name="GSS_WNA_UT_PER6">#REF!</definedName>
    <definedName name="GSS_WNA_UT_PER7" localSheetId="15">[4]CRITERIA!$BS$23:$BZ$24</definedName>
    <definedName name="GSS_WNA_UT_PER7">#REF!</definedName>
    <definedName name="GSS_WNA_UT_PER8" localSheetId="15">[4]CRITERIA!$CC$23:$CJ$24</definedName>
    <definedName name="GSS_WNA_UT_PER8">#REF!</definedName>
    <definedName name="GSS_WNA_UT_PER9" localSheetId="15">[4]CRITERIA!$CM$23:$CT$24</definedName>
    <definedName name="GSS_WNA_UT_PER9">#REF!</definedName>
    <definedName name="GSW_WNA_PER1" localSheetId="15">[4]CRITERIA!$K$135:$R$136</definedName>
    <definedName name="GSW_WNA_PER1">[5]CRITERIA!$J$135:$Q$136</definedName>
    <definedName name="GSW_WNA_PER10" localSheetId="15">[4]CRITERIA!$CW$135:$DD$136</definedName>
    <definedName name="GSW_WNA_PER10">[5]CRITERIA!$CM$135:$CT$136</definedName>
    <definedName name="GSW_WNA_PER11" localSheetId="15">[4]CRITERIA!$DG$135:$DN$136</definedName>
    <definedName name="GSW_WNA_PER11">[5]CRITERIA!$CV$135:$DC$136</definedName>
    <definedName name="GSW_WNA_PER12" localSheetId="15">[4]CRITERIA!$DQ$135:$DX$136</definedName>
    <definedName name="GSW_WNA_PER12">[5]CRITERIA!$DE$135:$DL$136</definedName>
    <definedName name="GSW_WNA_PER2" localSheetId="15">[4]CRITERIA!$U$135:$AB$136</definedName>
    <definedName name="GSW_WNA_PER2">[5]CRITERIA!$S$135:$Z$136</definedName>
    <definedName name="GSW_WNA_PER3" localSheetId="15">[4]CRITERIA!$AE$135:$AL$136</definedName>
    <definedName name="GSW_WNA_PER3">[5]CRITERIA!$AB$135:$AI$136</definedName>
    <definedName name="GSW_WNA_PER4" localSheetId="15">[4]CRITERIA!$AO$135:$AV$136</definedName>
    <definedName name="GSW_WNA_PER4">[5]CRITERIA!$AK$135:$AR$136</definedName>
    <definedName name="GSW_WNA_PER5" localSheetId="15">[4]CRITERIA!$AY$135:$BF$136</definedName>
    <definedName name="GSW_WNA_PER5">[5]CRITERIA!$AT$135:$BA$136</definedName>
    <definedName name="GSW_WNA_PER6" localSheetId="15">[4]CRITERIA!$BI$135:$BP$136</definedName>
    <definedName name="GSW_WNA_PER6">[5]CRITERIA!$BC$135:$BJ$136</definedName>
    <definedName name="GSW_WNA_PER7" localSheetId="15">[4]CRITERIA!$BS$135:$BZ$136</definedName>
    <definedName name="GSW_WNA_PER7">[5]CRITERIA!$BL$135:$BS$136</definedName>
    <definedName name="GSW_WNA_PER8" localSheetId="15">[4]CRITERIA!$CC$135:$CJ$136</definedName>
    <definedName name="GSW_WNA_PER8">[5]CRITERIA!$BU$135:$CB$136</definedName>
    <definedName name="GSW_WNA_PER9" localSheetId="15">[4]CRITERIA!$CM$135:$CT$136</definedName>
    <definedName name="GSW_WNA_PER9">[5]CRITERIA!$CD$135:$CK$136</definedName>
    <definedName name="GTI_ADJ" localSheetId="11">#REF!</definedName>
    <definedName name="GTI_ADJ" localSheetId="18">#REF!</definedName>
    <definedName name="GTI_ADJ" localSheetId="33">#REF!</definedName>
    <definedName name="GTI_ADJ">#REF!</definedName>
    <definedName name="GTI_ADJ_UT" localSheetId="11">#REF!</definedName>
    <definedName name="GTI_ADJ_UT" localSheetId="18">#REF!</definedName>
    <definedName name="GTI_ADJ_UT" localSheetId="33">#REF!</definedName>
    <definedName name="GTI_ADJ_UT">#REF!</definedName>
    <definedName name="GTI_ADJ_WY" localSheetId="11">#REF!</definedName>
    <definedName name="GTI_ADJ_WY" localSheetId="18">#REF!</definedName>
    <definedName name="GTI_ADJ_WY" localSheetId="33">#REF!</definedName>
    <definedName name="GTI_ADJ_WY">#REF!</definedName>
    <definedName name="HIST_101_PROD" localSheetId="11">'[2]Rate Base'!#REF!</definedName>
    <definedName name="HIST_101_PROD" localSheetId="18">'[2]Rate Base'!#REF!</definedName>
    <definedName name="HIST_101_PROD" localSheetId="33">'[2]Rate Base'!#REF!</definedName>
    <definedName name="HIST_101_PROD">'[2]Rate Base'!#REF!</definedName>
    <definedName name="HIST_108_PROD" localSheetId="11">'[2]Rate Base'!#REF!</definedName>
    <definedName name="HIST_108_PROD" localSheetId="18">'[2]Rate Base'!#REF!</definedName>
    <definedName name="HIST_108_PROD" localSheetId="33">'[2]Rate Base'!#REF!</definedName>
    <definedName name="HIST_108_PROD">'[2]Rate Base'!#REF!</definedName>
    <definedName name="HIST_111_PROD" localSheetId="11">'[2]Rate Base'!#REF!</definedName>
    <definedName name="HIST_111_PROD" localSheetId="18">'[2]Rate Base'!#REF!</definedName>
    <definedName name="HIST_111_PROD" localSheetId="33">'[2]Rate Base'!#REF!</definedName>
    <definedName name="HIST_111_PROD">'[2]Rate Base'!#REF!</definedName>
    <definedName name="Home" localSheetId="11">'[2]Control Panel'!#REF!</definedName>
    <definedName name="Home" localSheetId="18">'[2]Control Panel'!#REF!</definedName>
    <definedName name="Home" localSheetId="33">'[2]Control Panel'!#REF!</definedName>
    <definedName name="Home">'[2]Control Panel'!#REF!</definedName>
    <definedName name="I2_COM_UT_PER1" localSheetId="15">[4]CRITERIA!$K$52:$R$53</definedName>
    <definedName name="I2_COM_UT_PER1">#REF!</definedName>
    <definedName name="I2_COM_UT_PER10" localSheetId="15">[4]CRITERIA!$CW$52:$DD$53</definedName>
    <definedName name="I2_COM_UT_PER10">#REF!</definedName>
    <definedName name="I2_COM_UT_PER11" localSheetId="15">[4]CRITERIA!$DG$52:$DN$53</definedName>
    <definedName name="I2_COM_UT_PER11">#REF!</definedName>
    <definedName name="I2_COM_UT_PER12" localSheetId="15">[4]CRITERIA!$DQ$52:$DX$53</definedName>
    <definedName name="I2_COM_UT_PER12">#REF!</definedName>
    <definedName name="I2_COM_UT_PER2" localSheetId="15">[4]CRITERIA!$U$52:$AB$53</definedName>
    <definedName name="I2_COM_UT_PER2">#REF!</definedName>
    <definedName name="I2_COM_UT_PER3" localSheetId="15">[4]CRITERIA!$AE$52:$AL$53</definedName>
    <definedName name="I2_COM_UT_PER3">#REF!</definedName>
    <definedName name="I2_COM_UT_PER4" localSheetId="15">[4]CRITERIA!$AO$52:$AV$53</definedName>
    <definedName name="I2_COM_UT_PER4">#REF!</definedName>
    <definedName name="I2_COM_UT_PER5" localSheetId="15">[4]CRITERIA!$AY$52:$BF$53</definedName>
    <definedName name="I2_COM_UT_PER5">#REF!</definedName>
    <definedName name="I2_COM_UT_PER6" localSheetId="15">[4]CRITERIA!$BI$52:$BP$53</definedName>
    <definedName name="I2_COM_UT_PER6">#REF!</definedName>
    <definedName name="I2_COM_UT_PER7" localSheetId="15">[4]CRITERIA!$BS$52:$BZ$53</definedName>
    <definedName name="I2_COM_UT_PER7">#REF!</definedName>
    <definedName name="I2_COM_UT_PER8" localSheetId="15">[4]CRITERIA!$CC$52:$CJ$53</definedName>
    <definedName name="I2_COM_UT_PER8">#REF!</definedName>
    <definedName name="I2_COM_UT_PER9" localSheetId="15">[4]CRITERIA!$CM$52:$CT$53</definedName>
    <definedName name="I2_COM_UT_PER9">#REF!</definedName>
    <definedName name="I2_DNG_UT_PER1" localSheetId="15">[4]CRITERIA!$K$46:$R$47</definedName>
    <definedName name="I2_DNG_UT_PER1">#REF!</definedName>
    <definedName name="I2_DNG_UT_PER10" localSheetId="15">[4]CRITERIA!$CW$46:$DD$47</definedName>
    <definedName name="I2_DNG_UT_PER10">#REF!</definedName>
    <definedName name="I2_DNG_UT_PER11" localSheetId="15">[4]CRITERIA!$DG$46:$DN$47</definedName>
    <definedName name="I2_DNG_UT_PER11">#REF!</definedName>
    <definedName name="I2_DNG_UT_PER12" localSheetId="15">[4]CRITERIA!$DQ$46:$DX$47</definedName>
    <definedName name="I2_DNG_UT_PER12">#REF!</definedName>
    <definedName name="I2_DNG_UT_PER2" localSheetId="15">[4]CRITERIA!$U$46:$AB$47</definedName>
    <definedName name="I2_DNG_UT_PER2">#REF!</definedName>
    <definedName name="I2_DNG_UT_PER3" localSheetId="15">[4]CRITERIA!$AE$46:$AL$47</definedName>
    <definedName name="I2_DNG_UT_PER3">#REF!</definedName>
    <definedName name="I2_DNG_UT_PER4" localSheetId="15">[4]CRITERIA!$AO$46:$AV$47</definedName>
    <definedName name="I2_DNG_UT_PER4">#REF!</definedName>
    <definedName name="I2_DNG_UT_PER5" localSheetId="15">[4]CRITERIA!$AY$46:$BF$47</definedName>
    <definedName name="I2_DNG_UT_PER5">#REF!</definedName>
    <definedName name="I2_DNG_UT_PER6" localSheetId="15">[4]CRITERIA!$BI$46:$BP$47</definedName>
    <definedName name="I2_DNG_UT_PER6">#REF!</definedName>
    <definedName name="I2_DNG_UT_PER7" localSheetId="15">[4]CRITERIA!$BS$46:$BZ$47</definedName>
    <definedName name="I2_DNG_UT_PER7">#REF!</definedName>
    <definedName name="I2_DNG_UT_PER8" localSheetId="15">[4]CRITERIA!$CC$46:$CJ$47</definedName>
    <definedName name="I2_DNG_UT_PER8">#REF!</definedName>
    <definedName name="I2_DNG_UT_PER9" localSheetId="15">[4]CRITERIA!$CM$46:$CT$47</definedName>
    <definedName name="I2_DNG_UT_PER9">#REF!</definedName>
    <definedName name="I2_SNG_UT_PER1" localSheetId="15">[4]CRITERIA!$K$49:$R$50</definedName>
    <definedName name="I2_SNG_UT_PER1">#REF!</definedName>
    <definedName name="I2_SNG_UT_PER10" localSheetId="15">[4]CRITERIA!$CW$49:$DD$50</definedName>
    <definedName name="I2_SNG_UT_PER10">#REF!</definedName>
    <definedName name="I2_SNG_UT_PER11" localSheetId="15">[4]CRITERIA!$DG$49:$DN$50</definedName>
    <definedName name="I2_SNG_UT_PER11">#REF!</definedName>
    <definedName name="I2_SNG_UT_PER12" localSheetId="15">[4]CRITERIA!$DQ$49:$DX$50</definedName>
    <definedName name="I2_SNG_UT_PER12">#REF!</definedName>
    <definedName name="I2_SNG_UT_PER2" localSheetId="15">[4]CRITERIA!$U$49:$AB$50</definedName>
    <definedName name="I2_SNG_UT_PER2">#REF!</definedName>
    <definedName name="I2_SNG_UT_PER3" localSheetId="15">[4]CRITERIA!$AE$49:$AL$50</definedName>
    <definedName name="I2_SNG_UT_PER3">#REF!</definedName>
    <definedName name="I2_SNG_UT_PER4" localSheetId="15">[4]CRITERIA!$AO$49:$AV$50</definedName>
    <definedName name="I2_SNG_UT_PER4">#REF!</definedName>
    <definedName name="I2_SNG_UT_PER5" localSheetId="15">[4]CRITERIA!$AY$49:$BF$50</definedName>
    <definedName name="I2_SNG_UT_PER5">#REF!</definedName>
    <definedName name="I2_SNG_UT_PER6" localSheetId="15">[4]CRITERIA!$BI$49:$BP$50</definedName>
    <definedName name="I2_SNG_UT_PER6">#REF!</definedName>
    <definedName name="I2_SNG_UT_PER7" localSheetId="15">[4]CRITERIA!$BS$49:$BZ$50</definedName>
    <definedName name="I2_SNG_UT_PER7">#REF!</definedName>
    <definedName name="I2_SNG_UT_PER8" localSheetId="15">[4]CRITERIA!$CC$49:$CJ$50</definedName>
    <definedName name="I2_SNG_UT_PER8">#REF!</definedName>
    <definedName name="I2_SNG_UT_PER9" localSheetId="15">[4]CRITERIA!$CM$49:$CT$50</definedName>
    <definedName name="I2_SNG_UT_PER9">#REF!</definedName>
    <definedName name="I4_COM_UT_PER1" localSheetId="15">[4]CRITERIA!$K$61:$R$62</definedName>
    <definedName name="I4_COM_UT_PER1">#REF!</definedName>
    <definedName name="I4_COM_UT_PER10" localSheetId="15">[4]CRITERIA!$CW$61:$DD$62</definedName>
    <definedName name="I4_COM_UT_PER10">#REF!</definedName>
    <definedName name="I4_COM_UT_PER11" localSheetId="15">[4]CRITERIA!$DG$61:$DN$62</definedName>
    <definedName name="I4_COM_UT_PER11">#REF!</definedName>
    <definedName name="I4_COM_UT_PER12" localSheetId="15">[4]CRITERIA!$DQ$61:$DX$62</definedName>
    <definedName name="I4_COM_UT_PER12">#REF!</definedName>
    <definedName name="I4_COM_UT_PER2" localSheetId="15">[4]CRITERIA!$U$61:$AB$62</definedName>
    <definedName name="I4_COM_UT_PER2">#REF!</definedName>
    <definedName name="I4_COM_UT_PER3" localSheetId="15">[4]CRITERIA!$AE$61:$AL$62</definedName>
    <definedName name="I4_COM_UT_PER3">#REF!</definedName>
    <definedName name="I4_COM_UT_PER4" localSheetId="15">[4]CRITERIA!$AO$61:$AV$62</definedName>
    <definedName name="I4_COM_UT_PER4">#REF!</definedName>
    <definedName name="I4_COM_UT_PER5" localSheetId="15">[4]CRITERIA!$AY$61:$BF$62</definedName>
    <definedName name="I4_COM_UT_PER5">#REF!</definedName>
    <definedName name="I4_COM_UT_PER6" localSheetId="15">[4]CRITERIA!$BI$61:$BP$62</definedName>
    <definedName name="I4_COM_UT_PER6">#REF!</definedName>
    <definedName name="I4_COM_UT_PER7" localSheetId="15">[4]CRITERIA!$BS$61:$BZ$62</definedName>
    <definedName name="I4_COM_UT_PER7">#REF!</definedName>
    <definedName name="I4_COM_UT_PER8" localSheetId="15">[4]CRITERIA!$CC$61:$CJ$62</definedName>
    <definedName name="I4_COM_UT_PER8">#REF!</definedName>
    <definedName name="I4_COM_UT_PER9" localSheetId="15">[4]CRITERIA!$CM$61:$CT$62</definedName>
    <definedName name="I4_COM_UT_PER9">#REF!</definedName>
    <definedName name="I4_COM_WY_PER1" localSheetId="15">[4]CRITERIA!$K$138:$R$139</definedName>
    <definedName name="I4_COM_WY_PER1">#REF!</definedName>
    <definedName name="I4_COM_WY_PER10" localSheetId="15">[4]CRITERIA!$CW$138:$DD$139</definedName>
    <definedName name="I4_COM_WY_PER10">#REF!</definedName>
    <definedName name="I4_COM_WY_PER11" localSheetId="15">[4]CRITERIA!$DG$138:$DN$139</definedName>
    <definedName name="I4_COM_WY_PER11">#REF!</definedName>
    <definedName name="I4_COM_WY_PER12" localSheetId="15">[4]CRITERIA!$DQ$138:$DX$139</definedName>
    <definedName name="I4_COM_WY_PER12">#REF!</definedName>
    <definedName name="I4_COM_WY_PER2" localSheetId="15">[4]CRITERIA!$U$138:$AB$139</definedName>
    <definedName name="I4_COM_WY_PER2">#REF!</definedName>
    <definedName name="I4_COM_WY_PER3" localSheetId="15">[4]CRITERIA!$AE$138:$AL$139</definedName>
    <definedName name="I4_COM_WY_PER3">#REF!</definedName>
    <definedName name="I4_COM_WY_PER4" localSheetId="15">[4]CRITERIA!$AO$138:$AV$139</definedName>
    <definedName name="I4_COM_WY_PER4">#REF!</definedName>
    <definedName name="I4_COM_WY_PER5" localSheetId="15">[4]CRITERIA!$AY$138:$BF$139</definedName>
    <definedName name="I4_COM_WY_PER5">#REF!</definedName>
    <definedName name="I4_COM_WY_PER6" localSheetId="15">[4]CRITERIA!$BI$138:$BP$139</definedName>
    <definedName name="I4_COM_WY_PER6">#REF!</definedName>
    <definedName name="I4_COM_WY_PER7" localSheetId="15">[4]CRITERIA!$BS$138:$BZ$139</definedName>
    <definedName name="I4_COM_WY_PER7">#REF!</definedName>
    <definedName name="I4_COM_WY_PER8" localSheetId="15">[4]CRITERIA!$CC$138:$CJ$139</definedName>
    <definedName name="I4_COM_WY_PER8">#REF!</definedName>
    <definedName name="I4_COM_WY_PER9" localSheetId="15">[4]CRITERIA!$CM$138:$CT$139</definedName>
    <definedName name="I4_COM_WY_PER9">#REF!</definedName>
    <definedName name="I4_DNG_UT_PER1" localSheetId="15">[4]CRITERIA!$K$55:$R$56</definedName>
    <definedName name="I4_DNG_UT_PER1">#REF!</definedName>
    <definedName name="I4_DNG_UT_PER10" localSheetId="15">[4]CRITERIA!$CW$55:$DD$56</definedName>
    <definedName name="I4_DNG_UT_PER10">#REF!</definedName>
    <definedName name="I4_DNG_UT_PER11" localSheetId="15">[4]CRITERIA!$DG$55:$DN$56</definedName>
    <definedName name="I4_DNG_UT_PER11">#REF!</definedName>
    <definedName name="I4_DNG_UT_PER12" localSheetId="15">[4]CRITERIA!$DQ$55:$DX$56</definedName>
    <definedName name="I4_DNG_UT_PER12">#REF!</definedName>
    <definedName name="I4_DNG_UT_PER2" localSheetId="15">[4]CRITERIA!$U$55:$AB$56</definedName>
    <definedName name="I4_DNG_UT_PER2">#REF!</definedName>
    <definedName name="I4_DNG_UT_PER3" localSheetId="15">[4]CRITERIA!$AE$55:$AL$56</definedName>
    <definedName name="I4_DNG_UT_PER3">#REF!</definedName>
    <definedName name="I4_DNG_UT_PER4" localSheetId="15">[4]CRITERIA!$AO$55:$AV$56</definedName>
    <definedName name="I4_DNG_UT_PER4">#REF!</definedName>
    <definedName name="I4_DNG_UT_PER5" localSheetId="15">[4]CRITERIA!$AY$55:$BF$56</definedName>
    <definedName name="I4_DNG_UT_PER5">#REF!</definedName>
    <definedName name="I4_DNG_UT_PER6" localSheetId="15">[4]CRITERIA!$BI$55:$BP$56</definedName>
    <definedName name="I4_DNG_UT_PER6">#REF!</definedName>
    <definedName name="I4_DNG_UT_PER7" localSheetId="15">[4]CRITERIA!$BS$55:$BZ$56</definedName>
    <definedName name="I4_DNG_UT_PER7">#REF!</definedName>
    <definedName name="I4_DNG_UT_PER8" localSheetId="15">[4]CRITERIA!$CC$55:$CJ$56</definedName>
    <definedName name="I4_DNG_UT_PER8">#REF!</definedName>
    <definedName name="I4_DNG_UT_PER9" localSheetId="15">[4]CRITERIA!$CM$55:$CT$56</definedName>
    <definedName name="I4_DNG_UT_PER9">#REF!</definedName>
    <definedName name="I4_DNG_WY_PER1" localSheetId="15">[4]CRITERIA!$K$132:$R$133</definedName>
    <definedName name="I4_DNG_WY_PER1">#REF!</definedName>
    <definedName name="I4_DNG_WY_PER10" localSheetId="15">[4]CRITERIA!$CW$132:$DD$133</definedName>
    <definedName name="I4_DNG_WY_PER10">#REF!</definedName>
    <definedName name="I4_DNG_WY_PER11" localSheetId="15">[4]CRITERIA!$DG$132:$DN$133</definedName>
    <definedName name="I4_DNG_WY_PER11">#REF!</definedName>
    <definedName name="I4_DNG_WY_PER12" localSheetId="15">[4]CRITERIA!$DQ$132:$DX$133</definedName>
    <definedName name="I4_DNG_WY_PER12">#REF!</definedName>
    <definedName name="I4_DNG_WY_PER2" localSheetId="15">[4]CRITERIA!$U$132:$AB$133</definedName>
    <definedName name="I4_DNG_WY_PER2">#REF!</definedName>
    <definedName name="I4_DNG_WY_PER3" localSheetId="15">[4]CRITERIA!$AE$132:$AL$133</definedName>
    <definedName name="I4_DNG_WY_PER3">#REF!</definedName>
    <definedName name="I4_DNG_WY_PER4" localSheetId="15">[4]CRITERIA!$AO$132:$AV$133</definedName>
    <definedName name="I4_DNG_WY_PER4">#REF!</definedName>
    <definedName name="I4_DNG_WY_PER5" localSheetId="15">[4]CRITERIA!$AY$132:$BF$133</definedName>
    <definedName name="I4_DNG_WY_PER5">#REF!</definedName>
    <definedName name="I4_DNG_WY_PER6" localSheetId="15">[4]CRITERIA!$BI$132:$BP$133</definedName>
    <definedName name="I4_DNG_WY_PER6">#REF!</definedName>
    <definedName name="I4_DNG_WY_PER7" localSheetId="15">[4]CRITERIA!$BS$132:$BZ$133</definedName>
    <definedName name="I4_DNG_WY_PER7">#REF!</definedName>
    <definedName name="I4_DNG_WY_PER8" localSheetId="15">[4]CRITERIA!$CC$132:$CJ$133</definedName>
    <definedName name="I4_DNG_WY_PER8">#REF!</definedName>
    <definedName name="I4_DNG_WY_PER9" localSheetId="15">[4]CRITERIA!$CM$132:$CT$133</definedName>
    <definedName name="I4_DNG_WY_PER9">#REF!</definedName>
    <definedName name="I4_SNG_UT_PER1" localSheetId="15">[4]CRITERIA!$K$58:$R$59</definedName>
    <definedName name="I4_SNG_UT_PER1">#REF!</definedName>
    <definedName name="I4_SNG_UT_PER10" localSheetId="15">[4]CRITERIA!$CW$58:$DD$59</definedName>
    <definedName name="I4_SNG_UT_PER10">#REF!</definedName>
    <definedName name="I4_SNG_UT_PER11" localSheetId="15">[4]CRITERIA!$DG$58:$DN$59</definedName>
    <definedName name="I4_SNG_UT_PER11">#REF!</definedName>
    <definedName name="I4_SNG_UT_PER12" localSheetId="15">[4]CRITERIA!$DQ$58:$DX$59</definedName>
    <definedName name="I4_SNG_UT_PER12">#REF!</definedName>
    <definedName name="I4_SNG_UT_PER2" localSheetId="15">[4]CRITERIA!$U$58:$AB$59</definedName>
    <definedName name="I4_SNG_UT_PER2">#REF!</definedName>
    <definedName name="I4_SNG_UT_PER3" localSheetId="15">[4]CRITERIA!$AE$58:$AL$59</definedName>
    <definedName name="I4_SNG_UT_PER3">#REF!</definedName>
    <definedName name="I4_SNG_UT_PER4" localSheetId="15">[4]CRITERIA!$AO$58:$AV$59</definedName>
    <definedName name="I4_SNG_UT_PER4">#REF!</definedName>
    <definedName name="I4_SNG_UT_PER5" localSheetId="15">[4]CRITERIA!$AY$58:$BF$59</definedName>
    <definedName name="I4_SNG_UT_PER5">#REF!</definedName>
    <definedName name="I4_SNG_UT_PER6" localSheetId="15">[4]CRITERIA!$BI$58:$BP$59</definedName>
    <definedName name="I4_SNG_UT_PER6">#REF!</definedName>
    <definedName name="I4_SNG_UT_PER7" localSheetId="15">[4]CRITERIA!$BS$58:$BZ$59</definedName>
    <definedName name="I4_SNG_UT_PER7">#REF!</definedName>
    <definedName name="I4_SNG_UT_PER8" localSheetId="15">[4]CRITERIA!$CC$58:$CJ$59</definedName>
    <definedName name="I4_SNG_UT_PER8">#REF!</definedName>
    <definedName name="I4_SNG_UT_PER9" localSheetId="15">[4]CRITERIA!$CM$58:$CT$59</definedName>
    <definedName name="I4_SNG_UT_PER9">#REF!</definedName>
    <definedName name="I4_SNG_WY_PER1" localSheetId="15">[4]CRITERIA!$K$144:$R$145</definedName>
    <definedName name="I4_SNG_WY_PER1">#REF!</definedName>
    <definedName name="I4_SNG_WY_PER10" localSheetId="15">[4]CRITERIA!$CW$144:$DD$145</definedName>
    <definedName name="I4_SNG_WY_PER10">#REF!</definedName>
    <definedName name="I4_SNG_WY_PER11" localSheetId="15">[4]CRITERIA!$DG$144:$DN$145</definedName>
    <definedName name="I4_SNG_WY_PER11">#REF!</definedName>
    <definedName name="I4_SNG_WY_PER12" localSheetId="15">[4]CRITERIA!$DQ$144:$DX$145</definedName>
    <definedName name="I4_SNG_WY_PER12">#REF!</definedName>
    <definedName name="I4_SNG_WY_PER2" localSheetId="15">[4]CRITERIA!$U$144:$AB$145</definedName>
    <definedName name="I4_SNG_WY_PER2">#REF!</definedName>
    <definedName name="I4_SNG_WY_PER3" localSheetId="15">[4]CRITERIA!$AE$144:$AL$145</definedName>
    <definedName name="I4_SNG_WY_PER3">#REF!</definedName>
    <definedName name="I4_SNG_WY_PER4" localSheetId="15">[4]CRITERIA!$AO$144:$AV$145</definedName>
    <definedName name="I4_SNG_WY_PER4">#REF!</definedName>
    <definedName name="I4_SNG_WY_PER5" localSheetId="15">[4]CRITERIA!$AY$144:$BF$145</definedName>
    <definedName name="I4_SNG_WY_PER5">#REF!</definedName>
    <definedName name="I4_SNG_WY_PER6" localSheetId="15">[4]CRITERIA!$BI$144:$BP$145</definedName>
    <definedName name="I4_SNG_WY_PER6">#REF!</definedName>
    <definedName name="I4_SNG_WY_PER7" localSheetId="15">[4]CRITERIA!$BS$144:$BZ$145</definedName>
    <definedName name="I4_SNG_WY_PER7">#REF!</definedName>
    <definedName name="I4_SNG_WY_PER8" localSheetId="15">[4]CRITERIA!$CC$144:$CJ$145</definedName>
    <definedName name="I4_SNG_WY_PER8">#REF!</definedName>
    <definedName name="I4_SNG_WY_PER9" localSheetId="15">[4]CRITERIA!$CM$144:$CT$145</definedName>
    <definedName name="I4_SNG_WY_PER9">#REF!</definedName>
    <definedName name="I4_WNA_UT_PER1" localSheetId="15">[4]CRITERIA!$K$64:$R$65</definedName>
    <definedName name="I4_WNA_UT_PER1">#REF!</definedName>
    <definedName name="I4_WNA_UT_PER10" localSheetId="15">[4]CRITERIA!$CW$64:$DD$65</definedName>
    <definedName name="I4_WNA_UT_PER10">#REF!</definedName>
    <definedName name="I4_WNA_UT_PER11" localSheetId="15">[4]CRITERIA!$DG$64:$DN$65</definedName>
    <definedName name="I4_WNA_UT_PER11">#REF!</definedName>
    <definedName name="I4_WNA_UT_PER12" localSheetId="15">[4]CRITERIA!$DQ$64:$DX$65</definedName>
    <definedName name="I4_WNA_UT_PER12">#REF!</definedName>
    <definedName name="I4_WNA_UT_PER2" localSheetId="15">[4]CRITERIA!$U$64:$AB$65</definedName>
    <definedName name="I4_WNA_UT_PER2">#REF!</definedName>
    <definedName name="I4_WNA_UT_PER3" localSheetId="15">[4]CRITERIA!$AE$64:$AL$65</definedName>
    <definedName name="I4_WNA_UT_PER3">#REF!</definedName>
    <definedName name="I4_WNA_UT_PER4" localSheetId="15">[4]CRITERIA!$AO$64:$AV$65</definedName>
    <definedName name="I4_WNA_UT_PER4">#REF!</definedName>
    <definedName name="I4_WNA_UT_PER5" localSheetId="15">[4]CRITERIA!$AY$64:$BF$65</definedName>
    <definedName name="I4_WNA_UT_PER5">#REF!</definedName>
    <definedName name="I4_WNA_UT_PER6" localSheetId="15">[4]CRITERIA!$BI$64:$BP$65</definedName>
    <definedName name="I4_WNA_UT_PER6">#REF!</definedName>
    <definedName name="I4_WNA_UT_PER7" localSheetId="15">[4]CRITERIA!$BS$64:$BZ$65</definedName>
    <definedName name="I4_WNA_UT_PER7">#REF!</definedName>
    <definedName name="I4_WNA_UT_PER8" localSheetId="15">[4]CRITERIA!$CC$64:$CJ$65</definedName>
    <definedName name="I4_WNA_UT_PER8">#REF!</definedName>
    <definedName name="I4_WNA_UT_PER9" localSheetId="15">[4]CRITERIA!$CM$64:$CT$65</definedName>
    <definedName name="I4_WNA_UT_PER9">#REF!</definedName>
    <definedName name="I4_WNA_WY_PER1" localSheetId="15">[4]CRITERIA!$K$141:$R$142</definedName>
    <definedName name="I4_WNA_WY_PER1">#REF!</definedName>
    <definedName name="I4_WNA_WY_PER10" localSheetId="15">[4]CRITERIA!$CW$141:$DD$142</definedName>
    <definedName name="I4_WNA_WY_PER10">#REF!</definedName>
    <definedName name="I4_WNA_WY_PER11" localSheetId="15">[4]CRITERIA!$DG$141:$DN$142</definedName>
    <definedName name="I4_WNA_WY_PER11">#REF!</definedName>
    <definedName name="I4_WNA_WY_PER12" localSheetId="15">[4]CRITERIA!$DQ$141:$DX$142</definedName>
    <definedName name="I4_WNA_WY_PER12">#REF!</definedName>
    <definedName name="I4_WNA_WY_PER2" localSheetId="15">[4]CRITERIA!$U$141:$AB$142</definedName>
    <definedName name="I4_WNA_WY_PER2">#REF!</definedName>
    <definedName name="I4_WNA_WY_PER3" localSheetId="15">[4]CRITERIA!$AE$141:$AL$142</definedName>
    <definedName name="I4_WNA_WY_PER3">#REF!</definedName>
    <definedName name="I4_WNA_WY_PER4" localSheetId="15">[4]CRITERIA!$AO$141:$AV$142</definedName>
    <definedName name="I4_WNA_WY_PER4">#REF!</definedName>
    <definedName name="I4_WNA_WY_PER5" localSheetId="15">[4]CRITERIA!$AY$141:$BF$142</definedName>
    <definedName name="I4_WNA_WY_PER5">#REF!</definedName>
    <definedName name="I4_WNA_WY_PER6" localSheetId="15">[4]CRITERIA!$BI$141:$BP$142</definedName>
    <definedName name="I4_WNA_WY_PER6">#REF!</definedName>
    <definedName name="I4_WNA_WY_PER7" localSheetId="15">[4]CRITERIA!$BS$141:$BZ$142</definedName>
    <definedName name="I4_WNA_WY_PER7">#REF!</definedName>
    <definedName name="I4_WNA_WY_PER8" localSheetId="15">[4]CRITERIA!$CC$141:$CJ$142</definedName>
    <definedName name="I4_WNA_WY_PER8">#REF!</definedName>
    <definedName name="I4_WNA_WY_PER9" localSheetId="15">[4]CRITERIA!$CM$141:$CT$142</definedName>
    <definedName name="I4_WNA_WY_PER9">#REF!</definedName>
    <definedName name="IC_TRAN_WY_PER1" localSheetId="15">[4]CRITERIA!$K$150:$R$151</definedName>
    <definedName name="IC_TRAN_WY_PER1">#REF!</definedName>
    <definedName name="IC_TRAN_WY_PER10" localSheetId="15">[4]CRITERIA!$CW$150:$DD$151</definedName>
    <definedName name="IC_TRAN_WY_PER10">#REF!</definedName>
    <definedName name="IC_TRAN_WY_PER11" localSheetId="15">[4]CRITERIA!$DG$150:$DN$151</definedName>
    <definedName name="IC_TRAN_WY_PER11">#REF!</definedName>
    <definedName name="IC_TRAN_WY_PER12" localSheetId="15">[4]CRITERIA!$DQ$150:$DX$151</definedName>
    <definedName name="IC_TRAN_WY_PER12">#REF!</definedName>
    <definedName name="IC_TRAN_WY_PER2" localSheetId="15">[4]CRITERIA!$U$150:$AB$151</definedName>
    <definedName name="IC_TRAN_WY_PER2">#REF!</definedName>
    <definedName name="IC_TRAN_WY_PER3" localSheetId="15">[4]CRITERIA!$AE$150:$AL$151</definedName>
    <definedName name="IC_TRAN_WY_PER3">#REF!</definedName>
    <definedName name="IC_TRAN_WY_PER4" localSheetId="15">[4]CRITERIA!$AO$150:$AV$151</definedName>
    <definedName name="IC_TRAN_WY_PER4">#REF!</definedName>
    <definedName name="IC_TRAN_WY_PER5" localSheetId="15">[4]CRITERIA!$AY$150:$BF$151</definedName>
    <definedName name="IC_TRAN_WY_PER5">#REF!</definedName>
    <definedName name="IC_TRAN_WY_PER6" localSheetId="15">[4]CRITERIA!$BI$150:$BP$151</definedName>
    <definedName name="IC_TRAN_WY_PER6">#REF!</definedName>
    <definedName name="IC_TRAN_WY_PER7" localSheetId="15">[4]CRITERIA!$BS$150:$BZ$151</definedName>
    <definedName name="IC_TRAN_WY_PER7">#REF!</definedName>
    <definedName name="IC_TRAN_WY_PER8" localSheetId="15">[4]CRITERIA!$CC$150:$CJ$151</definedName>
    <definedName name="IC_TRAN_WY_PER8">#REF!</definedName>
    <definedName name="IC_TRAN_WY_PER9" localSheetId="15">[4]CRITERIA!$CM$150:$CT$151</definedName>
    <definedName name="IC_TRAN_WY_PER9">#REF!</definedName>
    <definedName name="IDGSDNG">[8]CRITERIA!$B$362:$D$363</definedName>
    <definedName name="IDGSDTH">[8]CRITERIA!$B$359:$D$360</definedName>
    <definedName name="IDGSGAS">[8]CRITERIA!$B$368:$D$369</definedName>
    <definedName name="IDGSSNG">[8]CRITERIA!$B$365:$D$366</definedName>
    <definedName name="IDIS2DNG">[8]CRITERIA!$B$376:$D$378</definedName>
    <definedName name="IDIS2DTH">[8]CRITERIA!$B$372:$D$374</definedName>
    <definedName name="IDIS2GAS">[8]CRITERIA!$B$384:$D$386</definedName>
    <definedName name="IDIS2SNG">[8]CRITERIA!$B$380:$D$382</definedName>
    <definedName name="INCENT_ADJ" localSheetId="11">'3.21_Incent 1'!#REF!</definedName>
    <definedName name="INCENT_ADJ" localSheetId="18">'3.21_Incent 1'!#REF!</definedName>
    <definedName name="INCENT_ADJ" localSheetId="0">[1]Incentive!#REF!</definedName>
    <definedName name="INCENT_ADJ" localSheetId="33">[1]Incentive!#REF!</definedName>
    <definedName name="INCENT_ADJ">'3.21_Incent 1'!#REF!</definedName>
    <definedName name="INCENT_ADJ_UT" localSheetId="11">[2]Incentive!#REF!</definedName>
    <definedName name="INCENT_ADJ_UT" localSheetId="18">[2]Incentive!#REF!</definedName>
    <definedName name="INCENT_ADJ_UT" localSheetId="33">[2]Incentive!#REF!</definedName>
    <definedName name="INCENT_ADJ_UT">[2]Incentive!#REF!</definedName>
    <definedName name="INCENT_ADJ_WY" localSheetId="11">[2]Incentive!#REF!</definedName>
    <definedName name="INCENT_ADJ_WY" localSheetId="18">[2]Incentive!#REF!</definedName>
    <definedName name="INCENT_ADJ_WY" localSheetId="33">[2]Incentive!#REF!</definedName>
    <definedName name="INCENT_ADJ_WY">[2]Incentive!#REF!</definedName>
    <definedName name="Ind_Cust">#REF!</definedName>
    <definedName name="INFOCOM_CREDIT" localSheetId="11">#REF!</definedName>
    <definedName name="INFOCOM_CREDIT" localSheetId="18">#REF!</definedName>
    <definedName name="INFOCOM_CREDIT" localSheetId="33">#REF!</definedName>
    <definedName name="INFOCOM_CREDIT">#REF!</definedName>
    <definedName name="INFOCOM_CREDIT1" localSheetId="11">#REF!</definedName>
    <definedName name="INFOCOM_CREDIT1" localSheetId="18">#REF!</definedName>
    <definedName name="INFOCOM_CREDIT1" localSheetId="33">#REF!</definedName>
    <definedName name="INFOCOM_CREDIT1">#REF!</definedName>
    <definedName name="INFOCOM_REFUND" localSheetId="11">#REF!</definedName>
    <definedName name="INFOCOM_REFUND" localSheetId="18">#REF!</definedName>
    <definedName name="INFOCOM_REFUND" localSheetId="33">#REF!</definedName>
    <definedName name="INFOCOM_REFUND">#REF!</definedName>
    <definedName name="INSENTIVESCENARIO" localSheetId="11">'3.21_Incent 1'!#REF!</definedName>
    <definedName name="INSENTIVESCENARIO" localSheetId="18">'3.21_Incent 1'!#REF!</definedName>
    <definedName name="INSENTIVESCENARIO" localSheetId="0">[1]Incentive!$D$3:$D$43</definedName>
    <definedName name="INSENTIVESCENARIO" localSheetId="33">[1]Incentive!$D$3:$D$43</definedName>
    <definedName name="INSENTIVESCENARIO">'3.21_Incent 1'!#REF!</definedName>
    <definedName name="INSENTIVESSCENARIO" localSheetId="11">[2]Incentive!#REF!</definedName>
    <definedName name="INSENTIVESSCENARIO" localSheetId="18">[2]Incentive!#REF!</definedName>
    <definedName name="INSENTIVESSCENARIO" localSheetId="33">[2]Incentive!#REF!</definedName>
    <definedName name="INSENTIVESSCENARIO">[2]Incentive!#REF!</definedName>
    <definedName name="INTEGRITYSCENARIO" localSheetId="11">#REF!</definedName>
    <definedName name="INTEGRITYSCENARIO" localSheetId="18">#REF!</definedName>
    <definedName name="INTEGRITYSCENARIO" localSheetId="0">#REF!</definedName>
    <definedName name="INTEGRITYSCENARIO" localSheetId="33">#REF!</definedName>
    <definedName name="INTEGRITYSCENARIO">#REF!</definedName>
    <definedName name="IS_FL_UT_PER1">[4]CRITERIA!$K$199:$R$200</definedName>
    <definedName name="IS_FL_UT_PER10">[4]CRITERIA!$CW$199:$DD$200</definedName>
    <definedName name="IS_FL_UT_PER11">[4]CRITERIA!$DG$199:$DN$200</definedName>
    <definedName name="IS_FL_UT_PER12">[4]CRITERIA!$DQ$199:$DX$200</definedName>
    <definedName name="IS_FL_UT_PER2">[4]CRITERIA!$U$199:$AB$200</definedName>
    <definedName name="IS_FL_UT_PER3">[4]CRITERIA!$AE$199:$AL$200</definedName>
    <definedName name="IS_FL_UT_PER4">[4]CRITERIA!$AO$199:$AV$200</definedName>
    <definedName name="IS_FL_UT_PER5">[4]CRITERIA!$AY$199:$BF$200</definedName>
    <definedName name="IS_FL_UT_PER6">[4]CRITERIA!$BI$199:$BP$200</definedName>
    <definedName name="IS_FL_UT_PER7">[4]CRITERIA!$BS$199:$BZ$200</definedName>
    <definedName name="IS_FL_UT_PER8">[4]CRITERIA!$CC$199:$CJ$200</definedName>
    <definedName name="IS_FL_UT_PER9">[4]CRITERIA!$CM$199:$CT$200</definedName>
    <definedName name="IS4_COM_UT_PER1" localSheetId="15">[4]CRITERIA!$K$83:$R$84</definedName>
    <definedName name="IS4_COM_UT_PER1">#REF!</definedName>
    <definedName name="IS4_COM_UT_PER10" localSheetId="15">[4]CRITERIA!$CW$83:$DD$84</definedName>
    <definedName name="IS4_COM_UT_PER10">#REF!</definedName>
    <definedName name="IS4_COM_UT_PER11" localSheetId="15">[4]CRITERIA!$DG$83:$DN$84</definedName>
    <definedName name="IS4_COM_UT_PER11">#REF!</definedName>
    <definedName name="IS4_COM_UT_PER12" localSheetId="15">[4]CRITERIA!$DQ$83:$DX$84</definedName>
    <definedName name="IS4_COM_UT_PER12">#REF!</definedName>
    <definedName name="IS4_COM_UT_PER2" localSheetId="15">[4]CRITERIA!$U$83:$AB$84</definedName>
    <definedName name="IS4_COM_UT_PER2">#REF!</definedName>
    <definedName name="IS4_COM_UT_PER3" localSheetId="15">[4]CRITERIA!$AE$83:$AL$84</definedName>
    <definedName name="IS4_COM_UT_PER3">#REF!</definedName>
    <definedName name="IS4_COM_UT_PER4" localSheetId="15">[4]CRITERIA!$AO$83:$AV$84</definedName>
    <definedName name="IS4_COM_UT_PER4">#REF!</definedName>
    <definedName name="IS4_COM_UT_PER5" localSheetId="15">[4]CRITERIA!$AY$83:$BF$84</definedName>
    <definedName name="IS4_COM_UT_PER5">#REF!</definedName>
    <definedName name="IS4_COM_UT_PER6" localSheetId="15">[4]CRITERIA!$BI$83:$BP$84</definedName>
    <definedName name="IS4_COM_UT_PER6">#REF!</definedName>
    <definedName name="IS4_COM_UT_PER7" localSheetId="15">[4]CRITERIA!$BS$83:$BZ$84</definedName>
    <definedName name="IS4_COM_UT_PER7">#REF!</definedName>
    <definedName name="IS4_COM_UT_PER8" localSheetId="15">[4]CRITERIA!$CC$83:$CJ$84</definedName>
    <definedName name="IS4_COM_UT_PER8">#REF!</definedName>
    <definedName name="IS4_COM_UT_PER9" localSheetId="15">[4]CRITERIA!$CM$83:$CT$84</definedName>
    <definedName name="IS4_COM_UT_PER9">#REF!</definedName>
    <definedName name="IS4_DNG_UT_PER1" localSheetId="15">[4]CRITERIA!$K$75:$R$76</definedName>
    <definedName name="IS4_DNG_UT_PER1">#REF!</definedName>
    <definedName name="IS4_DNG_UT_PER10" localSheetId="15">[4]CRITERIA!$CW$75:$DD$76</definedName>
    <definedName name="IS4_DNG_UT_PER10">#REF!</definedName>
    <definedName name="IS4_DNG_UT_PER11" localSheetId="15">[4]CRITERIA!$DG$75:$DN$76</definedName>
    <definedName name="IS4_DNG_UT_PER11">#REF!</definedName>
    <definedName name="IS4_DNG_UT_PER12" localSheetId="15">[4]CRITERIA!$DQ$75:$DX$76</definedName>
    <definedName name="IS4_DNG_UT_PER12">#REF!</definedName>
    <definedName name="IS4_DNG_UT_PER2" localSheetId="15">[4]CRITERIA!$U$75:$AB$76</definedName>
    <definedName name="IS4_DNG_UT_PER2">#REF!</definedName>
    <definedName name="IS4_DNG_UT_PER3" localSheetId="15">[4]CRITERIA!$AE$75:$AL$76</definedName>
    <definedName name="IS4_DNG_UT_PER3">#REF!</definedName>
    <definedName name="IS4_DNG_UT_PER4" localSheetId="15">[4]CRITERIA!$AO$75:$AV$76</definedName>
    <definedName name="IS4_DNG_UT_PER4">#REF!</definedName>
    <definedName name="IS4_DNG_UT_PER5" localSheetId="15">[4]CRITERIA!$AY$75:$BF$76</definedName>
    <definedName name="IS4_DNG_UT_PER5">#REF!</definedName>
    <definedName name="IS4_DNG_UT_PER6" localSheetId="15">[4]CRITERIA!$BI$75:$BP$76</definedName>
    <definedName name="IS4_DNG_UT_PER6">#REF!</definedName>
    <definedName name="IS4_DNG_UT_PER7" localSheetId="15">[4]CRITERIA!$BS$75:$BZ$76</definedName>
    <definedName name="IS4_DNG_UT_PER7">#REF!</definedName>
    <definedName name="IS4_DNG_UT_PER8" localSheetId="15">[4]CRITERIA!$CC$75:$CJ$76</definedName>
    <definedName name="IS4_DNG_UT_PER8">#REF!</definedName>
    <definedName name="IS4_DNG_UT_PER9" localSheetId="15">[4]CRITERIA!$CM$75:$CT$76</definedName>
    <definedName name="IS4_DNG_UT_PER9">#REF!</definedName>
    <definedName name="IS4_SNG_UT_PER1" localSheetId="15">[4]CRITERIA!$K$80:$R$81</definedName>
    <definedName name="IS4_SNG_UT_PER1">#REF!</definedName>
    <definedName name="IS4_SNG_UT_PER10" localSheetId="15">[4]CRITERIA!$CW$80:$DD$81</definedName>
    <definedName name="IS4_SNG_UT_PER10">#REF!</definedName>
    <definedName name="IS4_SNG_UT_PER11" localSheetId="15">[4]CRITERIA!$DG$80:$DN$81</definedName>
    <definedName name="IS4_SNG_UT_PER11">#REF!</definedName>
    <definedName name="IS4_SNG_UT_PER12" localSheetId="15">[4]CRITERIA!$DQ$80:$DX$81</definedName>
    <definedName name="IS4_SNG_UT_PER12">#REF!</definedName>
    <definedName name="IS4_SNG_UT_PER2" localSheetId="15">[4]CRITERIA!$U$80:$AB$81</definedName>
    <definedName name="IS4_SNG_UT_PER2">#REF!</definedName>
    <definedName name="IS4_SNG_UT_PER3" localSheetId="15">[4]CRITERIA!$AE$80:$AL$81</definedName>
    <definedName name="IS4_SNG_UT_PER3">#REF!</definedName>
    <definedName name="IS4_SNG_UT_PER4" localSheetId="15">[4]CRITERIA!$AO$80:$AV$81</definedName>
    <definedName name="IS4_SNG_UT_PER4">#REF!</definedName>
    <definedName name="IS4_SNG_UT_PER5" localSheetId="15">[4]CRITERIA!$AY$80:$BF$81</definedName>
    <definedName name="IS4_SNG_UT_PER5">#REF!</definedName>
    <definedName name="IS4_SNG_UT_PER6" localSheetId="15">[4]CRITERIA!$BI$80:$BP$81</definedName>
    <definedName name="IS4_SNG_UT_PER6">#REF!</definedName>
    <definedName name="IS4_SNG_UT_PER7" localSheetId="15">[4]CRITERIA!$BS$80:$BZ$81</definedName>
    <definedName name="IS4_SNG_UT_PER7">#REF!</definedName>
    <definedName name="IS4_SNG_UT_PER8" localSheetId="15">[4]CRITERIA!$CC$80:$CJ$81</definedName>
    <definedName name="IS4_SNG_UT_PER8">#REF!</definedName>
    <definedName name="IS4_SNG_UT_PER9" localSheetId="15">[4]CRITERIA!$CM$80:$CT$81</definedName>
    <definedName name="IS4_SNG_UT_PER9">#REF!</definedName>
    <definedName name="IS4_WNA_UT_PER1" localSheetId="15">[4]CRITERIA!$K$78:$R$79</definedName>
    <definedName name="IS4_WNA_UT_PER1">#REF!</definedName>
    <definedName name="IS4_WNA_UT_PER10" localSheetId="15">[4]CRITERIA!$CW$78:$DD$79</definedName>
    <definedName name="IS4_WNA_UT_PER10">#REF!</definedName>
    <definedName name="IS4_WNA_UT_PER11" localSheetId="15">[4]CRITERIA!$DG$78:$DN$79</definedName>
    <definedName name="IS4_WNA_UT_PER11">#REF!</definedName>
    <definedName name="IS4_WNA_UT_PER12" localSheetId="15">[4]CRITERIA!$DQ$78:$DX$79</definedName>
    <definedName name="IS4_WNA_UT_PER12">#REF!</definedName>
    <definedName name="IS4_WNA_UT_PER2" localSheetId="15">[4]CRITERIA!$U$78:$AB$79</definedName>
    <definedName name="IS4_WNA_UT_PER2">#REF!</definedName>
    <definedName name="IS4_WNA_UT_PER3" localSheetId="15">[4]CRITERIA!$AE$78:$AL$79</definedName>
    <definedName name="IS4_WNA_UT_PER3">#REF!</definedName>
    <definedName name="IS4_WNA_UT_PER4" localSheetId="15">[4]CRITERIA!$AO$78:$AV$79</definedName>
    <definedName name="IS4_WNA_UT_PER4">#REF!</definedName>
    <definedName name="IS4_WNA_UT_PER5" localSheetId="15">[4]CRITERIA!$AY$78:$BF$79</definedName>
    <definedName name="IS4_WNA_UT_PER5">#REF!</definedName>
    <definedName name="IS4_WNA_UT_PER6" localSheetId="15">[4]CRITERIA!$BI$78:$BP$79</definedName>
    <definedName name="IS4_WNA_UT_PER6">#REF!</definedName>
    <definedName name="IS4_WNA_UT_PER7" localSheetId="15">[4]CRITERIA!$BS$78:$BZ$79</definedName>
    <definedName name="IS4_WNA_UT_PER7">#REF!</definedName>
    <definedName name="IS4_WNA_UT_PER8" localSheetId="15">[4]CRITERIA!$CC$78:$CJ$79</definedName>
    <definedName name="IS4_WNA_UT_PER8">#REF!</definedName>
    <definedName name="IS4_WNA_UT_PER9" localSheetId="15">[4]CRITERIA!$CM$78:$CT$79</definedName>
    <definedName name="IS4_WNA_UT_PER9">#REF!</definedName>
    <definedName name="IT_COMM_UT_PER1">[5]CRITERIA!$J$104:$Q$105</definedName>
    <definedName name="IT_COMM_UT_PER10">[5]CRITERIA!$CM$104:$CT$105</definedName>
    <definedName name="IT_COMM_UT_PER11">[5]CRITERIA!$CV$104:$DC$105</definedName>
    <definedName name="IT_COMM_UT_PER12">[5]CRITERIA!$DE$104:$DL$105</definedName>
    <definedName name="IT_COMM_UT_PER2">[5]CRITERIA!$S$104:$Z$105</definedName>
    <definedName name="IT_COMM_UT_PER3">[5]CRITERIA!$AB$104:$AI$105</definedName>
    <definedName name="IT_COMM_UT_PER4">[5]CRITERIA!$AK$104:$AR$105</definedName>
    <definedName name="IT_COMM_UT_PER5">[5]CRITERIA!$AT$104:$BA$105</definedName>
    <definedName name="IT_COMM_UT_PER6">[5]CRITERIA!$BC$104:$BJ$105</definedName>
    <definedName name="IT_COMM_UT_PER7">[5]CRITERIA!$BL$104:$BS$105</definedName>
    <definedName name="IT_COMM_UT_PER8">[5]CRITERIA!$BU$104:$CB$105</definedName>
    <definedName name="IT_COMM_UT_PER9">[5]CRITERIA!$CD$104:$CK$105</definedName>
    <definedName name="IT_F3">#REF!</definedName>
    <definedName name="IT_FT2" localSheetId="11">#REF!</definedName>
    <definedName name="IT_FT2" localSheetId="18">#REF!</definedName>
    <definedName name="IT_FT2" localSheetId="33">#REF!</definedName>
    <definedName name="IT_FT2">#REF!</definedName>
    <definedName name="IT_TRAN_UT_PER1">#REF!</definedName>
    <definedName name="IT_TRAN_UT_PER10">#REF!</definedName>
    <definedName name="IT_TRAN_UT_PER11">#REF!</definedName>
    <definedName name="IT_TRAN_UT_PER12">#REF!</definedName>
    <definedName name="IT_TRAN_UT_PER2">#REF!</definedName>
    <definedName name="IT_TRAN_UT_PER3">#REF!</definedName>
    <definedName name="IT_TRAN_UT_PER4">#REF!</definedName>
    <definedName name="IT_TRAN_UT_PER5">#REF!</definedName>
    <definedName name="IT_TRAN_UT_PER6">#REF!</definedName>
    <definedName name="IT_TRAN_UT_PER7">#REF!</definedName>
    <definedName name="IT_TRAN_UT_PER8">#REF!</definedName>
    <definedName name="IT_TRAN_UT_PER9">#REF!</definedName>
    <definedName name="IT_TRAN_WY_PER1" localSheetId="15">[4]CRITERIA!$K$160:$R$161</definedName>
    <definedName name="IT_TRAN_WY_PER1">#REF!</definedName>
    <definedName name="IT_TRAN_WY_PER10" localSheetId="15">[4]CRITERIA!$CW$160:$DD$161</definedName>
    <definedName name="IT_TRAN_WY_PER10">#REF!</definedName>
    <definedName name="IT_TRAN_WY_PER11" localSheetId="15">[4]CRITERIA!$DG$160:$DN$161</definedName>
    <definedName name="IT_TRAN_WY_PER11">#REF!</definedName>
    <definedName name="IT_TRAN_WY_PER12" localSheetId="15">[4]CRITERIA!$DQ$160:$DX$161</definedName>
    <definedName name="IT_TRAN_WY_PER12">#REF!</definedName>
    <definedName name="IT_TRAN_WY_PER2" localSheetId="15">[4]CRITERIA!$U$160:$AB$161</definedName>
    <definedName name="IT_TRAN_WY_PER2">#REF!</definedName>
    <definedName name="IT_TRAN_WY_PER3" localSheetId="15">[4]CRITERIA!$AE$160:$AL$161</definedName>
    <definedName name="IT_TRAN_WY_PER3">#REF!</definedName>
    <definedName name="IT_TRAN_WY_PER4" localSheetId="15">[4]CRITERIA!$AO$160:$AV$161</definedName>
    <definedName name="IT_TRAN_WY_PER4">#REF!</definedName>
    <definedName name="IT_TRAN_WY_PER5" localSheetId="15">[4]CRITERIA!$AY$160:$BF$161</definedName>
    <definedName name="IT_TRAN_WY_PER5">#REF!</definedName>
    <definedName name="IT_TRAN_WY_PER6" localSheetId="15">[4]CRITERIA!$BI$160:$BP$161</definedName>
    <definedName name="IT_TRAN_WY_PER6">#REF!</definedName>
    <definedName name="IT_TRAN_WY_PER7" localSheetId="15">[4]CRITERIA!$BS$160:$BZ$161</definedName>
    <definedName name="IT_TRAN_WY_PER7">#REF!</definedName>
    <definedName name="IT_TRAN_WY_PER8" localSheetId="15">[4]CRITERIA!$CC$160:$CJ$161</definedName>
    <definedName name="IT_TRAN_WY_PER8">#REF!</definedName>
    <definedName name="IT_TRAN_WY_PER9" localSheetId="15">[4]CRITERIA!$CM$160:$CT$161</definedName>
    <definedName name="IT_TRAN_WY_PER9">#REF!</definedName>
    <definedName name="JJIONJI">[11]Expenses!$G$372</definedName>
    <definedName name="JurisCASEFormula" localSheetId="11">#REF!</definedName>
    <definedName name="JurisCASEFormula" localSheetId="18">#REF!</definedName>
    <definedName name="JurisCASEFormula" localSheetId="33">#REF!</definedName>
    <definedName name="JurisCASEFormula">#REF!</definedName>
    <definedName name="JurisCASENumber" localSheetId="11">#REF!</definedName>
    <definedName name="JurisCASENumber" localSheetId="18">#REF!</definedName>
    <definedName name="JurisCASENumber" localSheetId="33">#REF!</definedName>
    <definedName name="JurisCASENumber">#REF!</definedName>
    <definedName name="LAB_UT" localSheetId="11">#REF!</definedName>
    <definedName name="LAB_UT" localSheetId="18">#REF!</definedName>
    <definedName name="LAB_UT" localSheetId="33">#REF!</definedName>
    <definedName name="LAB_UT">#REF!</definedName>
    <definedName name="LABADJ2" localSheetId="11">#REF!</definedName>
    <definedName name="LABADJ2" localSheetId="18">#REF!</definedName>
    <definedName name="LABADJ2" localSheetId="33">#REF!</definedName>
    <definedName name="LABADJ2">#REF!</definedName>
    <definedName name="LABOR_ADJ" localSheetId="11">#REF!</definedName>
    <definedName name="LABOR_ADJ" localSheetId="18">#REF!</definedName>
    <definedName name="LABOR_ADJ" localSheetId="33">#REF!</definedName>
    <definedName name="LABOR_ADJ">#REF!</definedName>
    <definedName name="LABOR_ADJ_UT" localSheetId="11">#REF!</definedName>
    <definedName name="LABOR_ADJ_UT" localSheetId="18">#REF!</definedName>
    <definedName name="LABOR_ADJ_UT" localSheetId="33">#REF!</definedName>
    <definedName name="LABOR_ADJ_UT">#REF!</definedName>
    <definedName name="LABOR_ADJ_WY" localSheetId="11">#REF!</definedName>
    <definedName name="LABOR_ADJ_WY" localSheetId="18">#REF!</definedName>
    <definedName name="LABOR_ADJ_WY" localSheetId="33">#REF!</definedName>
    <definedName name="LABOR_ADJ_WY">#REF!</definedName>
    <definedName name="LABOR_SCENARIOS" localSheetId="11">#REF!</definedName>
    <definedName name="LABOR_SCENARIOS" localSheetId="18">#REF!</definedName>
    <definedName name="LABOR_SCENARIOS" localSheetId="33">#REF!</definedName>
    <definedName name="LABOR_SCENARIOS">#REF!</definedName>
    <definedName name="LABORADJ" localSheetId="11">#REF!</definedName>
    <definedName name="LABORADJ" localSheetId="18">#REF!</definedName>
    <definedName name="LABORADJ" localSheetId="33">#REF!</definedName>
    <definedName name="LABORADJ">#REF!</definedName>
    <definedName name="LABORSCENARIO">'[1]Lab Adj'!$C$9:$D$27</definedName>
    <definedName name="Mainlog">#REF!</definedName>
    <definedName name="MIN_FT2" localSheetId="11">#REF!</definedName>
    <definedName name="MIN_FT2" localSheetId="18">#REF!</definedName>
    <definedName name="MIN_FT2" localSheetId="33">#REF!</definedName>
    <definedName name="MIN_FT2">#REF!</definedName>
    <definedName name="MIN_FTE" localSheetId="11">#REF!</definedName>
    <definedName name="MIN_FTE" localSheetId="18">#REF!</definedName>
    <definedName name="MIN_FTE" localSheetId="33">#REF!</definedName>
    <definedName name="MIN_FTE">#REF!</definedName>
    <definedName name="MIN_IC_WY" localSheetId="11">#REF!</definedName>
    <definedName name="MIN_IC_WY" localSheetId="18">#REF!</definedName>
    <definedName name="MIN_IC_WY" localSheetId="33">#REF!</definedName>
    <definedName name="MIN_IC_WY">#REF!</definedName>
    <definedName name="MINBILLSCENARIO" localSheetId="11">#REF!</definedName>
    <definedName name="MINBILLSCENARIO" localSheetId="18">#REF!</definedName>
    <definedName name="MINBILLSCENARIO" localSheetId="0">#REF!</definedName>
    <definedName name="MINBILLSCENARIO" localSheetId="33">#REF!</definedName>
    <definedName name="MINBILLSCENARIO">#REF!</definedName>
    <definedName name="MT_FL_UT_PER1">[4]CRITERIA!$K$208:$R$209</definedName>
    <definedName name="MT_FL_UT_PER10">[4]CRITERIA!$CW$208:$DD$209</definedName>
    <definedName name="MT_FL_UT_PER11">[4]CRITERIA!$DG$208:$DN$209</definedName>
    <definedName name="MT_FL_UT_PER12">[4]CRITERIA!$DQ$208:$DX$209</definedName>
    <definedName name="MT_FL_UT_PER2">[4]CRITERIA!$U$208:$AB$209</definedName>
    <definedName name="MT_FL_UT_PER3">[4]CRITERIA!$AE$208:$AL$209</definedName>
    <definedName name="MT_FL_UT_PER4">[4]CRITERIA!$AO$208:$AV$209</definedName>
    <definedName name="MT_FL_UT_PER5">[4]CRITERIA!$AY$208:$BF$209</definedName>
    <definedName name="MT_FL_UT_PER6">[4]CRITERIA!$BI$208:$BP$209</definedName>
    <definedName name="MT_FL_UT_PER7">[4]CRITERIA!$BS$208:$BZ$209</definedName>
    <definedName name="MT_FL_UT_PER8">[4]CRITERIA!$CC$208:$CJ$209</definedName>
    <definedName name="MT_FL_UT_PER9">[4]CRITERIA!$CM$208:$CT$209</definedName>
    <definedName name="MT_SNG_UT_PER1" localSheetId="15">[4]CRITERIA!$K$98:$R$99</definedName>
    <definedName name="MT_SNG_UT_PER1">[5]CRITERIA!$J$98:$Q$99</definedName>
    <definedName name="MT_SNG_UT_PER10" localSheetId="15">[4]CRITERIA!$CW$98:$DD$99</definedName>
    <definedName name="MT_SNG_UT_PER10">[5]CRITERIA!$CM$98:$CT$99</definedName>
    <definedName name="MT_SNG_UT_PER11" localSheetId="15">[4]CRITERIA!$DG$98:$DN$99</definedName>
    <definedName name="MT_SNG_UT_PER11">[5]CRITERIA!$CV$98:$DC$99</definedName>
    <definedName name="MT_SNG_UT_PER12" localSheetId="15">[4]CRITERIA!$DQ$98:$DX$99</definedName>
    <definedName name="MT_SNG_UT_PER12">[5]CRITERIA!$DE$98:$DL$99</definedName>
    <definedName name="MT_SNG_UT_PER2" localSheetId="15">[4]CRITERIA!$U$98:$AB$99</definedName>
    <definedName name="MT_SNG_UT_PER2">[5]CRITERIA!$S$98:$Z$99</definedName>
    <definedName name="MT_SNG_UT_PER3" localSheetId="15">[4]CRITERIA!$AE$98:$AL$99</definedName>
    <definedName name="MT_SNG_UT_PER3">[5]CRITERIA!$AB$98:$AI$99</definedName>
    <definedName name="MT_SNG_UT_PER4" localSheetId="15">[4]CRITERIA!$AO$98:$AV$99</definedName>
    <definedName name="MT_SNG_UT_PER4">[5]CRITERIA!$AK$98:$AR$99</definedName>
    <definedName name="MT_SNG_UT_PER5" localSheetId="15">[4]CRITERIA!$AY$98:$BF$99</definedName>
    <definedName name="MT_SNG_UT_PER5">[5]CRITERIA!$AT$98:$BA$99</definedName>
    <definedName name="MT_SNG_UT_PER6" localSheetId="15">[4]CRITERIA!$BI$98:$BP$99</definedName>
    <definedName name="MT_SNG_UT_PER6">[5]CRITERIA!$BC$98:$BJ$99</definedName>
    <definedName name="MT_SNG_UT_PER7" localSheetId="15">[4]CRITERIA!$BS$98:$BZ$99</definedName>
    <definedName name="MT_SNG_UT_PER7">[5]CRITERIA!$BL$98:$BS$99</definedName>
    <definedName name="MT_SNG_UT_PER8" localSheetId="15">[4]CRITERIA!$CC$98:$CJ$99</definedName>
    <definedName name="MT_SNG_UT_PER8">[5]CRITERIA!$BU$98:$CB$99</definedName>
    <definedName name="MT_SNG_UT_PER9" localSheetId="15">[4]CRITERIA!$CM$98:$CT$99</definedName>
    <definedName name="MT_SNG_UT_PER9">[5]CRITERIA!$CD$98:$CK$99</definedName>
    <definedName name="MT_TRAN_UT_PER1" localSheetId="15">[4]CRITERIA!$K$95:$R$96</definedName>
    <definedName name="MT_TRAN_UT_PER1">#REF!</definedName>
    <definedName name="MT_TRAN_UT_PER10" localSheetId="15">[4]CRITERIA!$CW$95:$DD$96</definedName>
    <definedName name="MT_TRAN_UT_PER10">#REF!</definedName>
    <definedName name="MT_TRAN_UT_PER11" localSheetId="15">[4]CRITERIA!$DG$95:$DN$96</definedName>
    <definedName name="MT_TRAN_UT_PER11">#REF!</definedName>
    <definedName name="MT_TRAN_UT_PER12" localSheetId="15">[4]CRITERIA!$DQ$95:$DX$96</definedName>
    <definedName name="MT_TRAN_UT_PER12">#REF!</definedName>
    <definedName name="MT_TRAN_UT_PER2" localSheetId="15">[4]CRITERIA!$U$95:$AB$96</definedName>
    <definedName name="MT_TRAN_UT_PER2">#REF!</definedName>
    <definedName name="MT_TRAN_UT_PER3" localSheetId="15">[4]CRITERIA!$AE$95:$AL$96</definedName>
    <definedName name="MT_TRAN_UT_PER3">#REF!</definedName>
    <definedName name="MT_TRAN_UT_PER4" localSheetId="15">[4]CRITERIA!$AO$95:$AV$96</definedName>
    <definedName name="MT_TRAN_UT_PER4">#REF!</definedName>
    <definedName name="MT_TRAN_UT_PER5" localSheetId="15">[4]CRITERIA!$AY$95:$BF$96</definedName>
    <definedName name="MT_TRAN_UT_PER5">#REF!</definedName>
    <definedName name="MT_TRAN_UT_PER6" localSheetId="15">[4]CRITERIA!$BI$95:$BP$96</definedName>
    <definedName name="MT_TRAN_UT_PER6">#REF!</definedName>
    <definedName name="MT_TRAN_UT_PER7" localSheetId="15">[4]CRITERIA!$BS$95:$BZ$96</definedName>
    <definedName name="MT_TRAN_UT_PER7">#REF!</definedName>
    <definedName name="MT_TRAN_UT_PER8" localSheetId="15">[4]CRITERIA!$CC$95:$CJ$96</definedName>
    <definedName name="MT_TRAN_UT_PER8">#REF!</definedName>
    <definedName name="MT_TRAN_UT_PER9" localSheetId="15">[4]CRITERIA!$CM$95:$CT$96</definedName>
    <definedName name="MT_TRAN_UT_PER9">#REF!</definedName>
    <definedName name="NGV_DATA">'[3]NGV REVENUES'!$BV$6:$IV$34</definedName>
    <definedName name="NGV_per1" localSheetId="15">[4]CRITERIA!$K$169:$R$170</definedName>
    <definedName name="NGV_per1">[5]CRITERIA!$J$169:$Q$170</definedName>
    <definedName name="NGV_PER10" localSheetId="15">[4]CRITERIA!$CW$169:$DD$170</definedName>
    <definedName name="NGV_PER10">[5]CRITERIA!$CM$169:$CT$170</definedName>
    <definedName name="NGV_PER11" localSheetId="15">[4]CRITERIA!$DG$169:$DN$170</definedName>
    <definedName name="NGV_PER11">[5]CRITERIA!$CV$169:$DC$170</definedName>
    <definedName name="NGV_PER12" localSheetId="15">[4]CRITERIA!$DQ$169:$DX$170</definedName>
    <definedName name="NGV_PER12">[5]CRITERIA!$DE$169:$DL$170</definedName>
    <definedName name="NGV_PER2" localSheetId="15">[4]CRITERIA!$U$169:$AB$170</definedName>
    <definedName name="NGV_PER2">[5]CRITERIA!$S$169:$Z$170</definedName>
    <definedName name="NGV_PER3" localSheetId="15">[4]CRITERIA!$AE$169:$AL$170</definedName>
    <definedName name="NGV_PER3">[5]CRITERIA!$AB$169:$AI$170</definedName>
    <definedName name="NGV_PER4" localSheetId="15">[4]CRITERIA!$AO$169:$AV$170</definedName>
    <definedName name="NGV_PER4">[5]CRITERIA!$AK$169:$AR$170</definedName>
    <definedName name="NGV_PER5" localSheetId="15">[4]CRITERIA!$AY$169:$BF$170</definedName>
    <definedName name="NGV_PER5">[5]CRITERIA!$AT$169:$BA$170</definedName>
    <definedName name="NGV_PER6" localSheetId="15">[4]CRITERIA!$BI$169:$BP$170</definedName>
    <definedName name="NGV_PER6">[5]CRITERIA!$BC$169:$BJ$170</definedName>
    <definedName name="NGV_PER7" localSheetId="15">[4]CRITERIA!$BS$169:$BZ$170</definedName>
    <definedName name="NGV_PER7">[5]CRITERIA!$BL$169:$BS$170</definedName>
    <definedName name="NGV_PER8" localSheetId="15">[4]CRITERIA!$CC$169:$CJ$170</definedName>
    <definedName name="NGV_PER8">[5]CRITERIA!$BU$169:$CB$170</definedName>
    <definedName name="NGV_PER9" localSheetId="15">[4]CRITERIA!$CM$169:$CT$170</definedName>
    <definedName name="NGV_PER9">[5]CRITERIA!$CD$169:$CK$170</definedName>
    <definedName name="NGV_QUERY" localSheetId="15">'[4]NGV Query'!$A$1:$H$65536</definedName>
    <definedName name="NGV_QUERY">'[5]NGV Query'!$A$1:$H$65536</definedName>
    <definedName name="NGVWY_PER1" localSheetId="15">[4]CRITERIA!$K$178:$R$182</definedName>
    <definedName name="NGVWY_PER1">[5]CRITERIA!$J$178:$Q$180</definedName>
    <definedName name="NGVWY_PER10" localSheetId="15">[4]CRITERIA!$CW$178:$DD$182</definedName>
    <definedName name="NGVWY_PER10">[5]CRITERIA!$CM$178:$CT$180</definedName>
    <definedName name="NGVWY_PER11" localSheetId="15">[4]CRITERIA!$DG$178:$DN$182</definedName>
    <definedName name="NGVWY_PER11">[5]CRITERIA!$CV$178:$DC$180</definedName>
    <definedName name="NGVWY_PER12" localSheetId="15">[4]CRITERIA!$DQ$178:$DX$182</definedName>
    <definedName name="NGVWY_PER12">[5]CRITERIA!$DE$178:$DL$180</definedName>
    <definedName name="NGVWY_PER2" localSheetId="15">[4]CRITERIA!$U$178:$AB$182</definedName>
    <definedName name="NGVWY_PER2">[5]CRITERIA!$S$178:$Z$180</definedName>
    <definedName name="NGVWY_PER3" localSheetId="15">[4]CRITERIA!$AE$178:$AL$182</definedName>
    <definedName name="NGVWY_PER3">[5]CRITERIA!$AB$178:$AI$180</definedName>
    <definedName name="NGVWY_PER4" localSheetId="15">[4]CRITERIA!$AO$178:$AV$182</definedName>
    <definedName name="NGVWY_PER4">[5]CRITERIA!$AK$178:$AR$180</definedName>
    <definedName name="NGVWY_PER5" localSheetId="15">[4]CRITERIA!$AY$178:$BF$182</definedName>
    <definedName name="NGVWY_PER5">[5]CRITERIA!$AT$178:$BA$180</definedName>
    <definedName name="NGVWY_PER6" localSheetId="15">[4]CRITERIA!$BI$178:$BP$182</definedName>
    <definedName name="NGVWY_PER6">[5]CRITERIA!$BC$178:$BJ$180</definedName>
    <definedName name="NGVWY_PER7" localSheetId="15">[4]CRITERIA!$BS$178:$BZ$182</definedName>
    <definedName name="NGVWY_PER7">[5]CRITERIA!$BL$178:$BS$180</definedName>
    <definedName name="NGVWY_PER8" localSheetId="15">[4]CRITERIA!$CC$178:$CJ$182</definedName>
    <definedName name="NGVWY_PER8">[5]CRITERIA!$BU$178:$CB$180</definedName>
    <definedName name="NGVWY_PER9" localSheetId="15">[4]CRITERIA!$CM$178:$CT$182</definedName>
    <definedName name="NGVWY_PER9">[5]CRITERIA!$CD$178:$CK$180</definedName>
    <definedName name="NvsASD">"V2009-06-30"</definedName>
    <definedName name="NvsAutoDrillOk">"VN"</definedName>
    <definedName name="NvsElapsedTime">0.0000115740767796524</definedName>
    <definedName name="NvsEndTime">40067.4758564815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"V2008-04-14"</definedName>
    <definedName name="NvsPanelSetid">"V01"</definedName>
    <definedName name="NvsReqBU">"V01"</definedName>
    <definedName name="NvsReqBUOnly">"VY"</definedName>
    <definedName name="NvsSheetType" localSheetId="17">"M"</definedName>
    <definedName name="NvsTransLed">"VN"</definedName>
    <definedName name="NvsTreeASD">"V2009-06-30"</definedName>
    <definedName name="NvsValTbl.ACCOUNT">"GL_ACCOUNT_TBL"</definedName>
    <definedName name="NvsValTbl.CHARTFIELD1">"CHARTFIELD1_TBL"</definedName>
    <definedName name="OAK_CITY" localSheetId="0">[1]OakCity!#REF!</definedName>
    <definedName name="OAK_CITY" localSheetId="33">[1]OakCity!#REF!</definedName>
    <definedName name="OAK_CITY">[9]OakCity!$G$22</definedName>
    <definedName name="OAKSCENARIO" localSheetId="11">#REF!</definedName>
    <definedName name="OAKSCENARIO" localSheetId="18">#REF!</definedName>
    <definedName name="OAKSCENARIO" localSheetId="0">[1]OakCity!$C$9:$D$46</definedName>
    <definedName name="OAKSCENARIO" localSheetId="33">[1]OakCity!$C$9:$D$46</definedName>
    <definedName name="OAKSCENARIO">#REF!</definedName>
    <definedName name="pension" localSheetId="11">#REF!</definedName>
    <definedName name="pension" localSheetId="18">#REF!</definedName>
    <definedName name="pension" localSheetId="33">#REF!</definedName>
    <definedName name="pension">#REF!</definedName>
    <definedName name="PHANTOMQRS" localSheetId="11">'[2]Stock Incentives'!#REF!</definedName>
    <definedName name="PHANTOMQRS" localSheetId="18">'[2]Stock Incentives'!#REF!</definedName>
    <definedName name="PHANTOMQRS" localSheetId="33">'[2]Stock Incentives'!#REF!</definedName>
    <definedName name="PHANTOMQRS">'[2]Stock Incentives'!#REF!</definedName>
    <definedName name="PHANTOMSCENARIO" localSheetId="11">#REF!</definedName>
    <definedName name="PHANTOMSCENARIO" localSheetId="18">#REF!</definedName>
    <definedName name="PHANTOMSCENARIO" localSheetId="0">'[1]Stock Incentives'!$D$12:$E$83</definedName>
    <definedName name="PHANTOMSCENARIO" localSheetId="33">'[1]Stock Incentives'!$D$12:$E$83</definedName>
    <definedName name="PHANTOMSCENARIO">#REF!</definedName>
    <definedName name="PHTMSTK_ADJ" localSheetId="11">#REF!</definedName>
    <definedName name="PHTMSTK_ADJ" localSheetId="18">#REF!</definedName>
    <definedName name="PHTMSTK_ADJ" localSheetId="0">'[1]Stock Incentives'!#REF!</definedName>
    <definedName name="PHTMSTK_ADJ" localSheetId="33">'[1]Stock Incentives'!#REF!</definedName>
    <definedName name="PHTMSTK_ADJ">#REF!</definedName>
    <definedName name="PHTMSTK_ADJ_UT" localSheetId="11">'[2]Stock Incentives'!#REF!</definedName>
    <definedName name="PHTMSTK_ADJ_UT" localSheetId="18">'[2]Stock Incentives'!#REF!</definedName>
    <definedName name="PHTMSTK_ADJ_UT" localSheetId="33">'[2]Stock Incentives'!#REF!</definedName>
    <definedName name="PHTMSTK_ADJ_UT">'[2]Stock Incentives'!#REF!</definedName>
    <definedName name="PHTMSTK_ADJ_WY" localSheetId="11">'[2]Stock Incentives'!#REF!</definedName>
    <definedName name="PHTMSTK_ADJ_WY" localSheetId="18">'[2]Stock Incentives'!#REF!</definedName>
    <definedName name="PHTMSTK_ADJ_WY" localSheetId="33">'[2]Stock Incentives'!#REF!</definedName>
    <definedName name="PHTMSTK_ADJ_WY">'[2]Stock Incentives'!#REF!</definedName>
    <definedName name="POST_ADJ" localSheetId="11">#REF!</definedName>
    <definedName name="POST_ADJ" localSheetId="18">#REF!</definedName>
    <definedName name="POST_ADJ" localSheetId="33">#REF!</definedName>
    <definedName name="POST_ADJ">#REF!</definedName>
    <definedName name="POST_ADJ_UT" localSheetId="11">#REF!</definedName>
    <definedName name="POST_ADJ_UT" localSheetId="18">#REF!</definedName>
    <definedName name="POST_ADJ_UT" localSheetId="33">#REF!</definedName>
    <definedName name="POST_ADJ_UT">#REF!</definedName>
    <definedName name="POST_ADJ_WY" localSheetId="11">#REF!</definedName>
    <definedName name="POST_ADJ_WY" localSheetId="18">#REF!</definedName>
    <definedName name="POST_ADJ_WY" localSheetId="33">#REF!</definedName>
    <definedName name="POST_ADJ_WY">#REF!</definedName>
    <definedName name="_xlnm.Print_Area" localSheetId="8">'3.10 O&amp;M Summary'!$A$1:$K$74</definedName>
    <definedName name="_xlnm.Print_Area" localSheetId="9">'3.10_2'!$A$1:$K$74</definedName>
    <definedName name="_xlnm.Print_Area" localSheetId="10">'3.11 Labor Projection 1'!$A$1:$V$74</definedName>
    <definedName name="_xlnm.Print_Area" localSheetId="11">'3.11 Labor Projection 2'!$A$1:$V$75</definedName>
    <definedName name="_xlnm.Print_Area" localSheetId="12">'3.12 O&amp;M His-Pro'!$A$1:$M$89</definedName>
    <definedName name="_xlnm.Print_Area" localSheetId="16">'3.16 Depr Exp Calc'!$A$1:$K$156</definedName>
    <definedName name="_xlnm.Print_Area" localSheetId="17">'3.17 Other Taxes'!$A$2:$L$37</definedName>
    <definedName name="_xlnm.Print_Area" localSheetId="0">'3.2 _ Summaries'!$A$1:$L$84</definedName>
    <definedName name="_xlnm.Print_Area" localSheetId="20">'3.20_BadDebt'!$A$1:$M$45</definedName>
    <definedName name="_xlnm.Print_Area" localSheetId="21">'3.21_Incent 1'!$B$1:$F$22</definedName>
    <definedName name="_xlnm.Print_Area" localSheetId="26">'3.22_Tickets_ 2'!$A$1:$N$31</definedName>
    <definedName name="_xlnm.Print_Area" localSheetId="25">'3.22_Tickets_1'!$A$1:$H$34</definedName>
    <definedName name="_xlnm.Print_Area" localSheetId="27">'3.23_Adv1'!$A$1:$N$34</definedName>
    <definedName name="_xlnm.Print_Area" localSheetId="28">'3.24Don1'!$A$1:$H$38</definedName>
    <definedName name="_xlnm.Print_Area" localSheetId="30">'3.24Don3'!$A$1:$F$26</definedName>
    <definedName name="_xlnm.Print_Area" localSheetId="32">'3.26 DSM Exp Rem'!$A$1:$R$24</definedName>
    <definedName name="_xlnm.Print_Area" localSheetId="33">'3.29 _ Summaries Volumetric'!$A$1:$M$88</definedName>
    <definedName name="_xlnm.Print_Area" localSheetId="1">'3.3 _Adj'!$A$1:$V$77</definedName>
    <definedName name="_xlnm.Print_Area" localSheetId="3">'3.5_1&amp;2'!$A$1:$AB$47</definedName>
    <definedName name="_xlnm.Print_Area" localSheetId="4">'3.6 Acc Depreciation'!$A$1:$K$35</definedName>
    <definedName name="_xlnm.Print_Area" localSheetId="6">'3.8 Def Taxes'!$A$1:$I$22</definedName>
    <definedName name="_xlnm.Print_Area">#REF!</definedName>
    <definedName name="_xlnm.Print_Titles" localSheetId="12">'3.12 O&amp;M His-Pro'!$1:$5</definedName>
    <definedName name="_xlnm.Print_Titles" localSheetId="16">'3.16 Depr Exp Calc'!$7:$10</definedName>
    <definedName name="_xlnm.Print_Titles" localSheetId="1">'3.3 _Adj'!$A:$E</definedName>
    <definedName name="PT_OTH_REV_UT" localSheetId="0">'[1]Other Rev'!$G$136</definedName>
    <definedName name="PT_OTH_REV_UT" localSheetId="33">'[1]Other Rev'!$G$136</definedName>
    <definedName name="PT_OTH_REV_UT">'[9]Other Rev'!$G$136</definedName>
    <definedName name="PT_OTH_REV_WY" localSheetId="0">'[1]Other Rev'!$G$140</definedName>
    <definedName name="PT_OTH_REV_WY" localSheetId="33">'[1]Other Rev'!$G$140</definedName>
    <definedName name="PT_OTH_REV_WY">'[9]Other Rev'!$G$140</definedName>
    <definedName name="PTOSCENARIO" localSheetId="11">#REF!</definedName>
    <definedName name="PTOSCENARIO" localSheetId="18">#REF!</definedName>
    <definedName name="PTOSCENARIO" localSheetId="0">#REF!</definedName>
    <definedName name="PTOSCENARIO" localSheetId="33">#REF!</definedName>
    <definedName name="PTOSCENARIO">#REF!</definedName>
    <definedName name="QES_ADJ" localSheetId="11">#REF!</definedName>
    <definedName name="QES_ADJ" localSheetId="18">#REF!</definedName>
    <definedName name="QES_ADJ" localSheetId="33">#REF!</definedName>
    <definedName name="QES_ADJ">#REF!</definedName>
    <definedName name="QES_ADJ_UT" localSheetId="11">#REF!</definedName>
    <definedName name="QES_ADJ_UT" localSheetId="18">#REF!</definedName>
    <definedName name="QES_ADJ_UT" localSheetId="33">#REF!</definedName>
    <definedName name="QES_ADJ_UT">#REF!</definedName>
    <definedName name="QES_ADJ_WY" localSheetId="11">#REF!</definedName>
    <definedName name="QES_ADJ_WY" localSheetId="18">#REF!</definedName>
    <definedName name="QES_ADJ_WY" localSheetId="33">#REF!</definedName>
    <definedName name="QES_ADJ_WY">#REF!</definedName>
    <definedName name="QESDETAIL1" localSheetId="11">#REF!</definedName>
    <definedName name="QESDETAIL1" localSheetId="18">#REF!</definedName>
    <definedName name="QESDETAIL1" localSheetId="33">#REF!</definedName>
    <definedName name="QESDETAIL1">#REF!</definedName>
    <definedName name="QESSUMMARY" localSheetId="11">#REF!</definedName>
    <definedName name="QESSUMMARY" localSheetId="18">#REF!</definedName>
    <definedName name="QESSUMMARY" localSheetId="33">#REF!</definedName>
    <definedName name="QESSUMMARY">#REF!</definedName>
    <definedName name="QGCSUMMARY" localSheetId="11">#REF!</definedName>
    <definedName name="QGCSUMMARY" localSheetId="18">#REF!</definedName>
    <definedName name="QGCSUMMARY" localSheetId="33">#REF!</definedName>
    <definedName name="QGCSUMMARY">#REF!</definedName>
    <definedName name="QPEC_UTAH" localSheetId="11">#REF!</definedName>
    <definedName name="QPEC_UTAH" localSheetId="18">#REF!</definedName>
    <definedName name="QPEC_UTAH" localSheetId="33">#REF!</definedName>
    <definedName name="QPEC_UTAH">#REF!</definedName>
    <definedName name="QPEC_WYO" localSheetId="11">#REF!</definedName>
    <definedName name="QPEC_WYO" localSheetId="18">#REF!</definedName>
    <definedName name="QPEC_WYO" localSheetId="33">#REF!</definedName>
    <definedName name="QPEC_WYO">#REF!</definedName>
    <definedName name="QRS_ROI" localSheetId="11">#REF!</definedName>
    <definedName name="QRS_ROI" localSheetId="18">#REF!</definedName>
    <definedName name="QRS_ROI" localSheetId="33">#REF!</definedName>
    <definedName name="QRS_ROI">#REF!</definedName>
    <definedName name="R_D_FUNDS_SCENARIO">#REF!</definedName>
    <definedName name="range">#REF!</definedName>
    <definedName name="RateBaseScenarios">'[1]Rate Base'!$X$8:$AB$282</definedName>
    <definedName name="rates">#REF!</definedName>
    <definedName name="rates2">#REF!</definedName>
    <definedName name="ratescurrent" localSheetId="11">#REF!</definedName>
    <definedName name="ratescurrent" localSheetId="18">#REF!</definedName>
    <definedName name="ratescurrent" localSheetId="33">#REF!</definedName>
    <definedName name="ratescurrent">#REF!</definedName>
    <definedName name="ratesformulas" localSheetId="11">#REF!</definedName>
    <definedName name="ratesformulas" localSheetId="18">#REF!</definedName>
    <definedName name="ratesformulas" localSheetId="33">#REF!</definedName>
    <definedName name="ratesformulas">#REF!</definedName>
    <definedName name="rateshardnumbers" localSheetId="11">#REF!</definedName>
    <definedName name="rateshardnumbers" localSheetId="18">#REF!</definedName>
    <definedName name="rateshardnumbers" localSheetId="33">#REF!</definedName>
    <definedName name="rateshardnumbers">#REF!</definedName>
    <definedName name="REALLOCATION" localSheetId="11">#REF!</definedName>
    <definedName name="REALLOCATION" localSheetId="18">#REF!</definedName>
    <definedName name="REALLOCATION" localSheetId="33">#REF!</definedName>
    <definedName name="REALLOCATION">#REF!</definedName>
    <definedName name="REALLOCATION2" localSheetId="11">#REF!</definedName>
    <definedName name="REALLOCATION2" localSheetId="18">#REF!</definedName>
    <definedName name="REALLOCATION2" localSheetId="33">#REF!</definedName>
    <definedName name="REALLOCATION2">#REF!</definedName>
    <definedName name="report" localSheetId="33">'3.29 _ Summaries Volumetric'!$A$1:$L$81</definedName>
    <definedName name="report">'3.2 _ Summaries'!$A$1:$K$81</definedName>
    <definedName name="REPORT1" localSheetId="33">'3.29 _ Summaries Volumetric'!$A$1:$J$81</definedName>
    <definedName name="REPORT1">'3.2 _ Summaries'!$A$1:$I$81</definedName>
    <definedName name="RES_ACC_ADJ" localSheetId="11">#REF!</definedName>
    <definedName name="RES_ACC_ADJ" localSheetId="18">#REF!</definedName>
    <definedName name="RES_ACC_ADJ" localSheetId="33">#REF!</definedName>
    <definedName name="RES_ACC_ADJ">#REF!</definedName>
    <definedName name="RES_ACC_ADJ_UT" localSheetId="11">#REF!</definedName>
    <definedName name="RES_ACC_ADJ_UT" localSheetId="18">#REF!</definedName>
    <definedName name="RES_ACC_ADJ_UT" localSheetId="33">#REF!</definedName>
    <definedName name="RES_ACC_ADJ_UT">#REF!</definedName>
    <definedName name="RES_ACC_ADJ_WY" localSheetId="11">#REF!</definedName>
    <definedName name="RES_ACC_ADJ_WY" localSheetId="18">#REF!</definedName>
    <definedName name="RES_ACC_ADJ_WY" localSheetId="33">#REF!</definedName>
    <definedName name="RES_ACC_ADJ_WY">#REF!</definedName>
    <definedName name="RESERVEACCRUALSCENARIO" localSheetId="11">'3.25 Res'!#REF!</definedName>
    <definedName name="RESERVEACCRUALSCENARIO" localSheetId="18">'3.25 Res'!#REF!</definedName>
    <definedName name="RESERVEACCRUALSCENARIO" localSheetId="0">'[1]RESERVE ACCRUAL'!$D$3:$D$66</definedName>
    <definedName name="RESERVEACCRUALSCENARIO" localSheetId="33">'[1]RESERVE ACCRUAL'!$D$3:$D$66</definedName>
    <definedName name="RESERVEACCRUALSCENARIO">'3.25 Res'!#REF!</definedName>
    <definedName name="RevenueScenarios">[1]Revenue!$F$8:$H$369</definedName>
    <definedName name="REVSUMMARY1" localSheetId="11">#REF!</definedName>
    <definedName name="REVSUMMARY1" localSheetId="18">#REF!</definedName>
    <definedName name="REVSUMMARY1" localSheetId="33">#REF!</definedName>
    <definedName name="REVSUMMARY1">#REF!</definedName>
    <definedName name="REVSUMMARY2" localSheetId="11">#REF!</definedName>
    <definedName name="REVSUMMARY2" localSheetId="18">#REF!</definedName>
    <definedName name="REVSUMMARY2" localSheetId="33">#REF!</definedName>
    <definedName name="REVSUMMARY2">#REF!</definedName>
    <definedName name="RORAIRCRAFT" localSheetId="11">#REF!</definedName>
    <definedName name="RORAIRCRAFT" localSheetId="18">#REF!</definedName>
    <definedName name="RORAIRCRAFT" localSheetId="33">#REF!</definedName>
    <definedName name="RORAIRCRAFT">#REF!</definedName>
    <definedName name="RORCORP" localSheetId="11">#REF!</definedName>
    <definedName name="RORCORP" localSheetId="18">#REF!</definedName>
    <definedName name="RORCORP" localSheetId="33">#REF!</definedName>
    <definedName name="RORCORP">#REF!</definedName>
    <definedName name="RORQIC" localSheetId="11">#REF!</definedName>
    <definedName name="RORQIC" localSheetId="18">#REF!</definedName>
    <definedName name="RORQIC" localSheetId="33">#REF!</definedName>
    <definedName name="RORQIC">#REF!</definedName>
    <definedName name="RORQRS" localSheetId="11">#REF!</definedName>
    <definedName name="RORQRS" localSheetId="18">#REF!</definedName>
    <definedName name="RORQRS" localSheetId="33">#REF!</definedName>
    <definedName name="RORQRS">#REF!</definedName>
    <definedName name="RORSUMMARY" localSheetId="11">#REF!</definedName>
    <definedName name="RORSUMMARY" localSheetId="18">#REF!</definedName>
    <definedName name="RORSUMMARY" localSheetId="33">#REF!</definedName>
    <definedName name="RORSUMMARY">#REF!</definedName>
    <definedName name="Scenarios">'[1]Control Panel'!$H$10:$L$49</definedName>
    <definedName name="Season" localSheetId="11">#REF!</definedName>
    <definedName name="Season" localSheetId="18">#REF!</definedName>
    <definedName name="Season" localSheetId="33">#REF!</definedName>
    <definedName name="Season">#REF!</definedName>
    <definedName name="SNG_REV_ID" localSheetId="0">[1]Revenue!$F$229</definedName>
    <definedName name="SNG_REV_ID" localSheetId="33">[1]Revenue!$F$229</definedName>
    <definedName name="SNG_REV_ID">[9]Revenue!$F$229</definedName>
    <definedName name="SNG_REV_UT" localSheetId="0">[1]Revenue!$F$200</definedName>
    <definedName name="SNG_REV_UT" localSheetId="33">[1]Revenue!$F$200</definedName>
    <definedName name="SNG_REV_UT">[9]Revenue!$F$200</definedName>
    <definedName name="SNG_REV_WY" localSheetId="0">[1]Revenue!$F$321</definedName>
    <definedName name="SNG_REV_WY" localSheetId="33">[1]Revenue!$F$321</definedName>
    <definedName name="SNG_REV_WY">[9]Revenue!$F$321</definedName>
    <definedName name="ST_TAX_ADJ" localSheetId="11">#REF!</definedName>
    <definedName name="ST_TAX_ADJ" localSheetId="18">#REF!</definedName>
    <definedName name="ST_TAX_ADJ" localSheetId="33">#REF!</definedName>
    <definedName name="ST_TAX_ADJ">#REF!</definedName>
    <definedName name="ST_TAX_ADJ_UT" localSheetId="11">'[2]FILED Adjustments'!#REF!</definedName>
    <definedName name="ST_TAX_ADJ_UT" localSheetId="18">'[2]FILED Adjustments'!#REF!</definedName>
    <definedName name="ST_TAX_ADJ_UT" localSheetId="33">'[2]FILED Adjustments'!#REF!</definedName>
    <definedName name="ST_TAX_ADJ_UT">'[2]FILED Adjustments'!#REF!</definedName>
    <definedName name="ST_TAX_ADJ_WY" localSheetId="11">#REF!</definedName>
    <definedName name="ST_TAX_ADJ_WY" localSheetId="18">#REF!</definedName>
    <definedName name="ST_TAX_ADJ_WY" localSheetId="33">#REF!</definedName>
    <definedName name="ST_TAX_ADJ_WY">#REF!</definedName>
    <definedName name="STATE_TAX">#REF!</definedName>
    <definedName name="STATETAX">#REF!</definedName>
    <definedName name="STATETAXSCENARIO">'[1]State Tax'!$C$9:$D$28</definedName>
    <definedName name="summarieswyo" localSheetId="11">#REF!</definedName>
    <definedName name="summarieswyo" localSheetId="18">#REF!</definedName>
    <definedName name="summarieswyo" localSheetId="33">#REF!</definedName>
    <definedName name="summarieswyo">#REF!</definedName>
    <definedName name="SUMMER_UT_F1">#REF!</definedName>
    <definedName name="SUMMER_UT_GSC">#REF!</definedName>
    <definedName name="Summer_UT_GSR">#REF!</definedName>
    <definedName name="Summer_UT_GSS">#REF!</definedName>
    <definedName name="SYSCASEFormula" localSheetId="11">#REF!</definedName>
    <definedName name="SYSCASEFormula" localSheetId="18">#REF!</definedName>
    <definedName name="SYSCASEFormula" localSheetId="33">#REF!</definedName>
    <definedName name="SYSCASEFormula">#REF!</definedName>
    <definedName name="SYSCASENumber" localSheetId="11">#REF!</definedName>
    <definedName name="SYSCASENumber" localSheetId="18">#REF!</definedName>
    <definedName name="SYSCASENumber" localSheetId="33">#REF!</definedName>
    <definedName name="SYSCASENumber">#REF!</definedName>
    <definedName name="SYSRORFormula" localSheetId="11">[2]Taxes!#REF!</definedName>
    <definedName name="SYSRORFormula" localSheetId="18">[2]Taxes!#REF!</definedName>
    <definedName name="SYSRORFormula" localSheetId="33">[2]Taxes!#REF!</definedName>
    <definedName name="SYSRORFormula">[2]Taxes!#REF!</definedName>
    <definedName name="Taxes">[1]Taxes!$C$9:$E$75</definedName>
    <definedName name="TICKETSCENARIO" localSheetId="11">'3.22_Tickets_1'!#REF!</definedName>
    <definedName name="TICKETSCENARIO" localSheetId="18">'3.22_Tickets_1'!#REF!</definedName>
    <definedName name="TICKETSCENARIO" localSheetId="0">'[1]Sporting Events'!$B$7:$C$15</definedName>
    <definedName name="TICKETSCENARIO" localSheetId="33">'[1]Sporting Events'!$B$7:$C$15</definedName>
    <definedName name="TICKETSCENARIO">'3.22_Tickets_1'!#REF!</definedName>
    <definedName name="TITLE" localSheetId="11">'[2]Control Panel'!#REF!</definedName>
    <definedName name="TITLE" localSheetId="18">'[2]Control Panel'!#REF!</definedName>
    <definedName name="TITLE" localSheetId="33">'[2]Control Panel'!#REF!</definedName>
    <definedName name="TITLE">'[2]Control Panel'!#REF!</definedName>
    <definedName name="TITLE2" localSheetId="11">'[2]Control Panel'!#REF!</definedName>
    <definedName name="TITLE2" localSheetId="18">'[2]Control Panel'!#REF!</definedName>
    <definedName name="TITLE2" localSheetId="33">'[2]Control Panel'!#REF!</definedName>
    <definedName name="TITLE2">'[2]Control Panel'!#REF!</definedName>
    <definedName name="TS_COMM_UT_PER1">[4]CRITERIA!$K$89:$R$90</definedName>
    <definedName name="TS_COMM_UT_PER10">[4]CRITERIA!$CW$89:$DD$90</definedName>
    <definedName name="TS_COMM_UT_PER11">[4]CRITERIA!$DG$89:$DN$90</definedName>
    <definedName name="TS_COMM_UT_PER12">[4]CRITERIA!$DQ$89:$DX$90</definedName>
    <definedName name="TS_COMM_UT_PER2">[4]CRITERIA!$U$89:$AB$90</definedName>
    <definedName name="TS_COMM_UT_PER3">[4]CRITERIA!$AE$89:$AL$90</definedName>
    <definedName name="TS_COMM_UT_PER4">[4]CRITERIA!$AO$89:$AV$90</definedName>
    <definedName name="TS_COMM_UT_PER5">[4]CRITERIA!$AY$89:$BF$90</definedName>
    <definedName name="TS_COMM_UT_PER6">[4]CRITERIA!$BI$89:$BP$90</definedName>
    <definedName name="TS_COMM_UT_PER7">[4]CRITERIA!$BS$89:$BZ$90</definedName>
    <definedName name="TS_COMM_UT_PER8">[4]CRITERIA!$CC$89:$CJ$90</definedName>
    <definedName name="TS_COMM_UT_PER9">[4]CRITERIA!$CM$89:$CT$90</definedName>
    <definedName name="TS_DNG_UT_PER1">[4]CRITERIA!$K$92:$R$93</definedName>
    <definedName name="TS_DNG_UT_PER10">[4]CRITERIA!$CW$92:$DD$93</definedName>
    <definedName name="TS_DNG_UT_PER11">[4]CRITERIA!$DG$92:$DN$93</definedName>
    <definedName name="TS_DNG_UT_PER12">[4]CRITERIA!$DQ$92:$DX$93</definedName>
    <definedName name="TS_DNG_UT_PER2">[4]CRITERIA!$U$92:$AB$93</definedName>
    <definedName name="TS_DNG_UT_PER3">[4]CRITERIA!$AE$92:$AL$93</definedName>
    <definedName name="TS_DNG_UT_PER4">[4]CRITERIA!$AO$92:$AV$93</definedName>
    <definedName name="TS_DNG_UT_PER5">[4]CRITERIA!$AY$92:$BF$93</definedName>
    <definedName name="TS_DNG_UT_PER6">[4]CRITERIA!$BI$92:$BP$93</definedName>
    <definedName name="TS_DNG_UT_PER7">[4]CRITERIA!$BS$92:$BZ$93</definedName>
    <definedName name="TS_DNG_UT_PER8">[4]CRITERIA!$CC$92:$CJ$93</definedName>
    <definedName name="TS_DNG_UT_PER9">[4]CRITERIA!$CM$92:$CT$93</definedName>
    <definedName name="TS_FL_UT_PER1">[4]CRITERIA!$K$205:$R$206</definedName>
    <definedName name="TS_FL_UT_PER10">[4]CRITERIA!$CW$205:$DD$206</definedName>
    <definedName name="TS_FL_UT_PER11">[4]CRITERIA!$DG$205:$DN$206</definedName>
    <definedName name="TS_FL_UT_PER12">[4]CRITERIA!$DQ$205:$DX$206</definedName>
    <definedName name="TS_FL_UT_PER2">[4]CRITERIA!$U$205:$AB$206</definedName>
    <definedName name="TS_FL_UT_PER3">[4]CRITERIA!$AE$205:$AL$206</definedName>
    <definedName name="TS_FL_UT_PER4">[4]CRITERIA!$AO$205:$AV$206</definedName>
    <definedName name="TS_FL_UT_PER5">[4]CRITERIA!$AY$205:$BF$206</definedName>
    <definedName name="TS_FL_UT_PER6">[4]CRITERIA!$BI$205:$BP$206</definedName>
    <definedName name="TS_FL_UT_PER7">[4]CRITERIA!$BS$205:$BZ$206</definedName>
    <definedName name="TS_FL_UT_PER8">[4]CRITERIA!$CC$205:$CJ$206</definedName>
    <definedName name="TS_FL_UT_PER9">[4]CRITERIA!$CM$205:$CT$206</definedName>
    <definedName name="UT" localSheetId="11">#REF!</definedName>
    <definedName name="UT" localSheetId="18">#REF!</definedName>
    <definedName name="UT" localSheetId="33">#REF!</definedName>
    <definedName name="UT">#REF!</definedName>
    <definedName name="UT_CIS_PER1">[4]CRITERIA!$K$190:$R$191</definedName>
    <definedName name="UT_CIS_PER10">[4]CRITERIA!$CW$190:$DD$191</definedName>
    <definedName name="UT_CIS_PER11">[4]CRITERIA!$DG$190:$DN$191</definedName>
    <definedName name="UT_CIS_PER12">[4]CRITERIA!$DQ$190:$DX$191</definedName>
    <definedName name="UT_CIS_PER2">[4]CRITERIA!$U$190:$AB$191</definedName>
    <definedName name="UT_CIS_PER3">[4]CRITERIA!$AE$190:$AL$191</definedName>
    <definedName name="UT_CIS_PER4">[4]CRITERIA!$AO$190:$AV$191</definedName>
    <definedName name="UT_CIS_PER5">[4]CRITERIA!$AY$190:$BF$191</definedName>
    <definedName name="UT_CIS_PER6">[4]CRITERIA!$BI$190:$BP$191</definedName>
    <definedName name="UT_CIS_PER7">[4]CRITERIA!$BS$190:$BZ$191</definedName>
    <definedName name="UT_CIS_PER8">[4]CRITERIA!$CC$190:$CJ$191</definedName>
    <definedName name="UT_CIS_PER9">[4]CRITERIA!$CM$190:$CT$191</definedName>
    <definedName name="UT_E1">#REF!</definedName>
    <definedName name="UT_F1">#REF!</definedName>
    <definedName name="UT_F1_SUMMER">[6]Criteria!$E$10:$G$17</definedName>
    <definedName name="UT_F1_WINTER">[6]Criteria!$E$2:$G$7</definedName>
    <definedName name="UT_F1E">#REF!</definedName>
    <definedName name="UT_F1E_SUMMER">[6]Criteria!$E$28:$G$35</definedName>
    <definedName name="UT_F1E_WINTER">[6]Criteria!$E$20:$G$25</definedName>
    <definedName name="UT_F3" localSheetId="11">#REF!</definedName>
    <definedName name="UT_F3" localSheetId="18">#REF!</definedName>
    <definedName name="UT_F3" localSheetId="33">#REF!</definedName>
    <definedName name="UT_F3">#REF!</definedName>
    <definedName name="UT_F4">#REF!</definedName>
    <definedName name="UT_FT1">#REF!</definedName>
    <definedName name="UT_FT1L">#REF!</definedName>
    <definedName name="UT_FT2">#REF!</definedName>
    <definedName name="UT_FT2C">#REF!</definedName>
    <definedName name="UT_FTE">#REF!</definedName>
    <definedName name="UT_GS_SUMMER">[6]Criteria!$A$10:$C$17</definedName>
    <definedName name="UT_GS_WINTER">[6]Criteria!$A$2:$C$7</definedName>
    <definedName name="UT_GS_WINTER_BLK1" localSheetId="11">#REF!</definedName>
    <definedName name="UT_GS_WINTER_BLK1" localSheetId="18">#REF!</definedName>
    <definedName name="UT_GS_WINTER_BLK1" localSheetId="33">#REF!</definedName>
    <definedName name="UT_GS_WINTER_BLK1">#REF!</definedName>
    <definedName name="UT_GSC">#REF!</definedName>
    <definedName name="UT_GSC_SUMMER">[12]Criteria!$E$38:$G$45</definedName>
    <definedName name="UT_GSC_WINTER">[12]Criteria!$A$38:$C$43</definedName>
    <definedName name="UT_GSR">#REF!</definedName>
    <definedName name="UT_GSR_SUMMER">[12]Criteria!$A$10:$C$17</definedName>
    <definedName name="UT_GSR_WINTER">[12]Criteria!$A$2:$C$7</definedName>
    <definedName name="UT_GSS">#REF!</definedName>
    <definedName name="UT_GSS_SUMMER">[6]Criteria!$A$28:$C$35</definedName>
    <definedName name="UT_GSS_SUMMER_BLK1" localSheetId="11">#REF!</definedName>
    <definedName name="UT_GSS_SUMMER_BLK1" localSheetId="18">#REF!</definedName>
    <definedName name="UT_GSS_SUMMER_BLK1" localSheetId="33">#REF!</definedName>
    <definedName name="UT_GSS_SUMMER_BLK1">#REF!</definedName>
    <definedName name="UT_GSS_WINTER">[6]Criteria!$A$20:$C$25</definedName>
    <definedName name="UT_GSS_WINTER_BLK1" localSheetId="11">#REF!</definedName>
    <definedName name="UT_GSS_WINTER_BLK1" localSheetId="18">#REF!</definedName>
    <definedName name="UT_GSS_WINTER_BLK1" localSheetId="33">#REF!</definedName>
    <definedName name="UT_GSS_WINTER_BLK1">#REF!</definedName>
    <definedName name="UT_I2">[6]Criteria!$L$2:$M$3</definedName>
    <definedName name="UT_I2I4">#REF!</definedName>
    <definedName name="UT_I4">[6]Criteria!$L$6:$M$7</definedName>
    <definedName name="UT_IS2">[6]Criteria!$L$10:$M$11</definedName>
    <definedName name="UT_IS2IS4">#REF!</definedName>
    <definedName name="UT_IS4">[6]Criteria!$L$14:$M$15</definedName>
    <definedName name="UT_IT">#REF!</definedName>
    <definedName name="UT_IT2">[6]Criteria!$L$22:$M$23</definedName>
    <definedName name="UT_ITS">#REF!</definedName>
    <definedName name="UT_MT">#REF!</definedName>
    <definedName name="UT_NGV">#REF!</definedName>
    <definedName name="UT_T1">#REF!</definedName>
    <definedName name="Utah_Rates" localSheetId="15">'[4]NGV RATES'!$B$3:$CA$6</definedName>
    <definedName name="Utah_Rates">'[5]NGV RATES'!$B$3:$U$6</definedName>
    <definedName name="UTCUSTOMERS">[7]CRITERIA!$B$447:$D$448</definedName>
    <definedName name="UTE1CUSTOMERS">[7]CRITERIA!$B$354:$D$355</definedName>
    <definedName name="UTE1DNG">[8]CRITERIA!$B$285:$D$286</definedName>
    <definedName name="UTE1DTH">[8]CRITERIA!$B$282:$D$283</definedName>
    <definedName name="UTE1GAS">[8]CRITERIA!$B$291:$D$292</definedName>
    <definedName name="UTE1SNG">[8]CRITERIA!$B$288:$D$289</definedName>
    <definedName name="UTF1CUSTOMERS">[7]CRITERIA!$B$61:$D$65</definedName>
    <definedName name="UTF1DNG">[8]CRITERIA!$B$71:$D$72</definedName>
    <definedName name="UTF1DTH">[8]CRITERIA!$B$68:$D$69</definedName>
    <definedName name="UTF1EDNG">[8]CRITERIA!$B$178:$D$179</definedName>
    <definedName name="UTF1EDTH">[8]CRITERIA!$B$175:$D$176</definedName>
    <definedName name="UTF1EGAS">[8]CRITERIA!$B$184:$D$185</definedName>
    <definedName name="UTF1ESNG">[8]CRITERIA!$B$181:$D$182</definedName>
    <definedName name="UTF1GAS">[8]CRITERIA!$B$77:$D$78</definedName>
    <definedName name="UTF1SNG">[8]CRITERIA!$B$74:$D$75</definedName>
    <definedName name="UTF3CUSTOMERS">[7]CRITERIA!$B$106:$D$107</definedName>
    <definedName name="UTF3DNG">[8]CRITERIA!$B$105:$D$106</definedName>
    <definedName name="UTF3DTH">[8]CRITERIA!$B$102:$D$103</definedName>
    <definedName name="UTF3GAS">[8]CRITERIA!$B$111:$D$112</definedName>
    <definedName name="UTF3SNG">[8]CRITERIA!$B$108:$D$109</definedName>
    <definedName name="UTF4CUSTOMERS">[7]CRITERIA!$B$122:$D$123</definedName>
    <definedName name="UTF4DNG">[7]CRITERIA!$B$125:$D$126</definedName>
    <definedName name="UTF4DTH">[7]CRITERIA!$B$119:$D$120</definedName>
    <definedName name="UTF4GAS">[7]CRITERIA!$B$131:$D$132</definedName>
    <definedName name="UTF4SNG">[7]CRITERIA!$B$128:$D$129</definedName>
    <definedName name="UTFT1CUSTOMERS">[7]CRITERIA!$B$254:$D$256</definedName>
    <definedName name="UTFT1DNG">[8]CRITERIA!$B$230:$D$232</definedName>
    <definedName name="UTFT1DTH">[8]CRITERIA!$B$226:$D$228</definedName>
    <definedName name="UTFT1GAS">[8]CRITERIA!$B$238:$D$240</definedName>
    <definedName name="UTFT1LDNG">[7]CRITERIA!$B$277:$D$278</definedName>
    <definedName name="UTFT1LDTH">[7]CRITERIA!$B$271:$D$272</definedName>
    <definedName name="UTFT1LGAS">[7]CRITERIA!$B$283:$D$284</definedName>
    <definedName name="UTFT1LSNG">[7]CRITERIA!$B$280:$D$281</definedName>
    <definedName name="UTFT1SNG">[8]CRITERIA!$B$234:$D$236</definedName>
    <definedName name="UTFT2CCUSTOMERS">[7]CRITERIA!$B$306:$D$307</definedName>
    <definedName name="UTFT2CDNG">[7]CRITERIA!$B$309:$D$310</definedName>
    <definedName name="UTFT2CDTH">[7]CRITERIA!$B$303:$D$304</definedName>
    <definedName name="UTFT2CGAS">[7]CRITERIA!$B$315:$D$316</definedName>
    <definedName name="UTFT2CSNG">[7]CRITERIA!$B$312:$D$313</definedName>
    <definedName name="UTFT2CUSTOMERS">[7]CRITERIA!$B$290:$D$291</definedName>
    <definedName name="UTFT2DNG">[8]CRITERIA!$B$246:$D$247</definedName>
    <definedName name="UTFT2DTH">[8]CRITERIA!$B$243:$D$244</definedName>
    <definedName name="UTFT2GAS">[8]CRITERIA!$B$252:$D$253</definedName>
    <definedName name="UTFT2SNG">[8]CRITERIA!$B$249:$D$250</definedName>
    <definedName name="UTFTECUSTOMERS">[7]CRITERIA!$B$322:$D$323</definedName>
    <definedName name="UTFTEDNG">[8]CRITERIA!$B$259:$D$260</definedName>
    <definedName name="UTFTEDTH">[8]CRITERIA!$B$256:$D$257</definedName>
    <definedName name="UTFTEGAS">[8]CRITERIA!$B$265:$D$266</definedName>
    <definedName name="UTFTESNG">[8]CRITERIA!$B$262:$D$263</definedName>
    <definedName name="UTGSCDNG">[7]CRITERIA!$B$29:$D$30</definedName>
    <definedName name="UTGSCDTH">[7]CRITERIA!$B$23:$D$24</definedName>
    <definedName name="UTGSCGAS">[7]CRITERIA!$B$35:$D$36</definedName>
    <definedName name="UTGSCSNG">[7]CRITERIA!$B$32:$D$33</definedName>
    <definedName name="UTGSCST">[8]CRITERIA!$B$10:$D$11</definedName>
    <definedName name="UTGSCUSTOMERS">[7]CRITERIA!$B$10:$D$11</definedName>
    <definedName name="UTGSDNG">[8]CRITERIA!$B$13:$D$14</definedName>
    <definedName name="UTGSDTH">[8]CRITERIA!$B$7:$D$8</definedName>
    <definedName name="UTGSECST">[8]CRITERIA!$B$31:$D$32</definedName>
    <definedName name="UTGSEDNG">[8]CRITERIA!$B$34:$D$35</definedName>
    <definedName name="UTGSEDTH">[8]CRITERIA!$B$28:$D$29</definedName>
    <definedName name="UTGSEGAS">[8]CRITERIA!$B$40:$D$41</definedName>
    <definedName name="UTGSESIF">[8]CRITERIA!$B$43:$D$44</definedName>
    <definedName name="UTGSESNG">[8]CRITERIA!$B$37:$D$38</definedName>
    <definedName name="UTGSGAS">[8]CRITERIA!$B$19:$D$20</definedName>
    <definedName name="UTGSRDNG">[7]CRITERIA!$F$13:$H$14</definedName>
    <definedName name="UTGSRDTH">[7]CRITERIA!$F$7:$H$8</definedName>
    <definedName name="UTGSRGAS">[7]CRITERIA!$F$19:$H$20</definedName>
    <definedName name="UTGSRSNG">[7]CRITERIA!$F$16:$H$17</definedName>
    <definedName name="UTGSSCST">[8]CRITERIA!$B$51:$D$52</definedName>
    <definedName name="UTGSSCUSTOMERS">[7]CRITERIA!$B$42:$D$43</definedName>
    <definedName name="UTGSSDNG">[8]CRITERIA!$B$54:$D$55</definedName>
    <definedName name="UTGSSDTH">[8]CRITERIA!$B$48:$D$49</definedName>
    <definedName name="UTGSSGAS">[8]CRITERIA!$B$60:$D$61</definedName>
    <definedName name="UTGSSIF">[8]CRITERIA!$B$23:$D$24</definedName>
    <definedName name="UTGSSNG">[8]CRITERIA!$B$16:$D$17</definedName>
    <definedName name="UTGSSSIF">[8]CRITERIA!$B$63:$D$64</definedName>
    <definedName name="UTGSSSNG">[8]CRITERIA!$B$57:$D$58</definedName>
    <definedName name="UTGSSSUMMER" localSheetId="11">#REF!</definedName>
    <definedName name="UTGSSSUMMER" localSheetId="18">#REF!</definedName>
    <definedName name="UTGSSSUMMER" localSheetId="33">#REF!</definedName>
    <definedName name="UTGSSSUMMER">#REF!</definedName>
    <definedName name="UTGSSUMMER" localSheetId="11">#REF!</definedName>
    <definedName name="UTGSSUMMER" localSheetId="18">#REF!</definedName>
    <definedName name="UTGSSUMMER" localSheetId="33">#REF!</definedName>
    <definedName name="UTGSSUMMER">#REF!</definedName>
    <definedName name="UTGSSWINTER" localSheetId="11">#REF!</definedName>
    <definedName name="UTGSSWINTER" localSheetId="18">#REF!</definedName>
    <definedName name="UTGSSWINTER" localSheetId="33">#REF!</definedName>
    <definedName name="UTGSSWINTER">#REF!</definedName>
    <definedName name="UTGSWINTER" localSheetId="11">#REF!</definedName>
    <definedName name="UTGSWINTER" localSheetId="18">#REF!</definedName>
    <definedName name="UTGSWINTER" localSheetId="33">#REF!</definedName>
    <definedName name="UTGSWINTER">#REF!</definedName>
    <definedName name="UTI2CUSTOMERS">[7]CRITERIA!$B$139:$D$140</definedName>
    <definedName name="UTI2DNG">[8]CRITERIA!$B$132:$D$134</definedName>
    <definedName name="UTI2DTH">[8]CRITERIA!$B$128:$D$130</definedName>
    <definedName name="UTI2GAS">[8]CRITERIA!$B$140:$D$142</definedName>
    <definedName name="UTI2SNG">[8]CRITERIA!$B$136:$D$138</definedName>
    <definedName name="UTI4CUSTOMERS">[7]CRITERIA!$B$420:$D$423</definedName>
    <definedName name="UTI4DNG">[8]CRITERIA!$B$342:$D$343</definedName>
    <definedName name="UTI4DTH">[8]CRITERIA!$B$339:$D$340</definedName>
    <definedName name="UTI4GAS">[8]CRITERIA!$B$348:$D$349</definedName>
    <definedName name="UTI4SNG">[8]CRITERIA!$B$345:$D$346</definedName>
    <definedName name="UTIS2CUSTOMERS">[7]CRITERIA!$B$159:$D$161</definedName>
    <definedName name="UTIS2DNG">[8]CRITERIA!$B$149:$D$151</definedName>
    <definedName name="UTIS2DTH">[8]CRITERIA!$B$145:$D$147</definedName>
    <definedName name="UTIS2GAS">[8]CRITERIA!$B$157:$D$159</definedName>
    <definedName name="UTIS2SNG">[8]CRITERIA!$B$153:$D$155</definedName>
    <definedName name="UTIS4CUSTOMERS">[7]CRITERIA!$B$179:$D$180</definedName>
    <definedName name="UTIS4DNG">[8]CRITERIA!$B$165:$D$166</definedName>
    <definedName name="UTIS4DTH">[8]CRITERIA!$B$162:$D$163</definedName>
    <definedName name="UTIS4GAS">[8]CRITERIA!$B$171:$D$172</definedName>
    <definedName name="UTIS4SNG">[8]CRITERIA!$B$168:$D$169</definedName>
    <definedName name="UTITCUSTOMERS">[7]CRITERIA!$B$213:$D$216</definedName>
    <definedName name="UTITDNG">[8]CRITERIA!$B$196:$D$198</definedName>
    <definedName name="UTITDTH">[8]CRITERIA!$B$192:$D$194</definedName>
    <definedName name="UTITGAS">[8]CRITERIA!$B$204:$D$206</definedName>
    <definedName name="UTITSCUSTOMERS">[7]CRITERIA!$B$237:$D$238</definedName>
    <definedName name="UTITSDNG">[8]CRITERIA!$B$213:$D$215</definedName>
    <definedName name="UTITSDTH">[8]CRITERIA!$B$209:$D$211</definedName>
    <definedName name="UTITSGAS">[8]CRITERIA!$B$221:$D$223</definedName>
    <definedName name="UTITSNG">[8]CRITERIA!$B$200:$D$202</definedName>
    <definedName name="UTITSSNG">[8]CRITERIA!$B$217:$D$219</definedName>
    <definedName name="UTMTCUSTOMERS">[7]CRITERIA!$B$338:$D$339</definedName>
    <definedName name="UTMTDNG">[8]CRITERIA!$B$272:$D$273</definedName>
    <definedName name="UTMTDTH">[8]CRITERIA!$B$269:$D$270</definedName>
    <definedName name="UTMTGAS">[8]CRITERIA!$B$278:$D$279</definedName>
    <definedName name="UTMTSNG">[8]CRITERIA!$B$275:$D$276</definedName>
    <definedName name="UTNGVCUSTOMERS">[7]CRITERIA!$B$90:$D$91</definedName>
    <definedName name="UTNGVDNG">[8]CRITERIA!$B$88:$D$89</definedName>
    <definedName name="UTNGVDTH">[8]CRITERIA!$B$85:$D$86</definedName>
    <definedName name="UTNGVGAS">[8]CRITERIA!$B$94:$D$95</definedName>
    <definedName name="UTNGVSNG">[8]CRITERIA!$B$91:$D$92</definedName>
    <definedName name="UTP1CUSTOMERS">[7]CRITERIA!$B$370:$D$371</definedName>
    <definedName name="UTP1DNG">[8]CRITERIA!$B$303:$D$304</definedName>
    <definedName name="UTP1DTH">[8]CRITERIA!$B$300:$D$301</definedName>
    <definedName name="UTP1GAS">[8]CRITERIA!$B$309:$D$310</definedName>
    <definedName name="UTP1SNG">[8]CRITERIA!$B$306:$D$307</definedName>
    <definedName name="WEX_ADJ_108_PROD">[1]Wexpro!$H$22</definedName>
    <definedName name="WEX_ADJ_111_PROD">[1]Wexpro!$H$23</definedName>
    <definedName name="Winter" localSheetId="11">#REF!</definedName>
    <definedName name="Winter" localSheetId="18">#REF!</definedName>
    <definedName name="Winter" localSheetId="33">#REF!</definedName>
    <definedName name="Winter">#REF!</definedName>
    <definedName name="WINTER_UT_F1">#REF!</definedName>
    <definedName name="WINTER_UT_GSC">#REF!</definedName>
    <definedName name="Winter_UT_GSR">#REF!</definedName>
    <definedName name="Winter_UT_GSS">#REF!</definedName>
    <definedName name="WY_CET_PER1">[4]CRITERIA!$K$184:$S$185</definedName>
    <definedName name="WY_CET_PER10">[4]CRITERIA!$CW$184:$DE$185</definedName>
    <definedName name="WY_CET_PER11">[4]CRITERIA!$DG$184:$DO$185</definedName>
    <definedName name="WY_CET_PER12">[4]CRITERIA!$DQ$184:$DY$185</definedName>
    <definedName name="WY_CET_PER2">[4]CRITERIA!$U$184:$AC$185</definedName>
    <definedName name="WY_CET_PER3">[4]CRITERIA!$AE$184:$AM$185</definedName>
    <definedName name="WY_CET_PER4">[4]CRITERIA!$AO$184:$AW$185</definedName>
    <definedName name="WY_CET_PER5">[4]CRITERIA!$AY$184:$BG$185</definedName>
    <definedName name="WY_CET_PER6">[4]CRITERIA!$BI$184:$BQ$185</definedName>
    <definedName name="WY_CET_PER7">[4]CRITERIA!$BS$184:$CA$185</definedName>
    <definedName name="WY_CET_PER8">[4]CRITERIA!$CC$184:$CK$185</definedName>
    <definedName name="WY_CET_PER9">[4]CRITERIA!$CM$184:$CU$185</definedName>
    <definedName name="WY_CIS_PER1">[4]CRITERIA!$K$211:$R$212</definedName>
    <definedName name="WY_CIS_PER10">[4]CRITERIA!$CW$211:$DD$212</definedName>
    <definedName name="WY_CIS_PER11">[4]CRITERIA!$DG$211:$DN$212</definedName>
    <definedName name="WY_CIS_PER12">[4]CRITERIA!$DQ$211:$DX$212</definedName>
    <definedName name="WY_CIS_PER2">[4]CRITERIA!$U$211:$AB$212</definedName>
    <definedName name="WY_CIS_PER3">[4]CRITERIA!$AE$211:$AL$212</definedName>
    <definedName name="WY_CIS_PER4">[4]CRITERIA!$AO$211:$AV$212</definedName>
    <definedName name="WY_CIS_PER5">[4]CRITERIA!$AY$211:$BF$212</definedName>
    <definedName name="WY_CIS_PER6">[4]CRITERIA!$BI$211:$BP$212</definedName>
    <definedName name="WY_CIS_PER7">[4]CRITERIA!$BS$211:$BZ$212</definedName>
    <definedName name="WY_CIS_PER8">[4]CRITERIA!$CC$211:$CJ$212</definedName>
    <definedName name="WY_CIS_PER9">[4]CRITERIA!$CM$211:$CT$212</definedName>
    <definedName name="WY_DSM_PER1">[4]CRITERIA!$K$187:$R$188</definedName>
    <definedName name="WY_DSM_PER10">[4]CRITERIA!$CW$187:$DD$188</definedName>
    <definedName name="WY_DSM_PER11">[4]CRITERIA!$DG$187:$DN$188</definedName>
    <definedName name="WY_DSM_PER12">[4]CRITERIA!$DQ$187:$DX$188</definedName>
    <definedName name="WY_DSM_PER2">[4]CRITERIA!$U$187:$AB$188</definedName>
    <definedName name="WY_DSM_PER3">[4]CRITERIA!$AE$187:$AL$188</definedName>
    <definedName name="WY_DSM_PER4">[4]CRITERIA!$AO$187:$AV$188</definedName>
    <definedName name="WY_DSM_PER5">[4]CRITERIA!$AY$187:$BF$188</definedName>
    <definedName name="WY_DSM_PER6">[4]CRITERIA!$BI$187:$BP$188</definedName>
    <definedName name="WY_DSM_PER7">[4]CRITERIA!$BS$187:$BZ$188</definedName>
    <definedName name="WY_DSM_PER8">[4]CRITERIA!$CC$187:$CJ$188</definedName>
    <definedName name="WY_DSM_PER9">[4]CRITERIA!$CM$187:$CT$188</definedName>
    <definedName name="WY_F1">[6]Criteria!$O$10:$P$11</definedName>
    <definedName name="WY_GS">[6]Criteria!$O$2:$P$3</definedName>
    <definedName name="WY_GSW">[6]Criteria!$O$14:$P$15</definedName>
    <definedName name="WY_I2">[6]Criteria!$Q$2:$R$3</definedName>
    <definedName name="WY_I4">[6]Criteria!$Q$6:$R$7</definedName>
    <definedName name="WY_IC">[6]Criteria!$Q$10:$R$11</definedName>
    <definedName name="WY_IC1">[6]Criteria!$Q$14:$R$15</definedName>
    <definedName name="WY_IC2">[6]Criteria!$Q$18:$R$19</definedName>
    <definedName name="WY_IC3">[6]Criteria!$Q$14:$R$15</definedName>
    <definedName name="WY_IC8">[6]Criteria!$Q$18:$R$19</definedName>
    <definedName name="WY_IT">[6]Criteria!$Q$22:$R$23</definedName>
    <definedName name="WY_NGV">[6]Criteria!$O$6:$P$7</definedName>
    <definedName name="WYCUSTOMERS">[7]CRITERIA!$B$677:$D$678</definedName>
    <definedName name="WYF1CUSTOMERS">[7]CRITERIA!$B$515:$D$519</definedName>
    <definedName name="WYF1DNG">[8]CRITERIA!$B$413:$D$414</definedName>
    <definedName name="WYF1DTH">[8]CRITERIA!$B$410:$D$411</definedName>
    <definedName name="WYF1GAS">[8]CRITERIA!$B$416:$D$417</definedName>
    <definedName name="WYGSCUSTOMERS">[7]CRITERIA!$B$499:$D$500</definedName>
    <definedName name="WYGSDNG">[8]CRITERIA!$B$400:$D$401</definedName>
    <definedName name="WYGSDTH">[8]CRITERIA!$B$397:$D$398</definedName>
    <definedName name="WYGSGAS">[8]CRITERIA!$B$403:$D$404</definedName>
    <definedName name="WYGSSIF">[8]CRITERIA!$B$406:$D$407</definedName>
    <definedName name="WYGSWCUSTOMERS">[7]CRITERIA!$B$550:$D$551</definedName>
    <definedName name="WYGSWDNG">[8]CRITERIA!$B$433:$D$434</definedName>
    <definedName name="WYGSWDTH">[8]CRITERIA!$B$430:$D$431</definedName>
    <definedName name="WYGSWGAS">[8]CRITERIA!$B$436:$D$437</definedName>
    <definedName name="WYI2CUSTOMERS">[7]CRITERIA!$B$589:$D$590</definedName>
    <definedName name="WYI2DNG">[8]CRITERIA!$B$463:$D$464</definedName>
    <definedName name="WYI2DTH">[8]CRITERIA!$B$460:$D$461</definedName>
    <definedName name="WYI2GAS">[8]CRITERIA!$B$469:$D$470</definedName>
    <definedName name="WYI2SNG">[8]CRITERIA!$B$466:$D$467</definedName>
    <definedName name="WYI4CUSTOMERS">[7]CRITERIA!$B$606:$D$608</definedName>
    <definedName name="WYI4DNG">[8]CRITERIA!$B$476:$D$477</definedName>
    <definedName name="WYI4DTH">[8]CRITERIA!$B$473:$D$474</definedName>
    <definedName name="WYI4GAS">[8]CRITERIA!$B$482:$D$483</definedName>
    <definedName name="WYI4SNG">[8]CRITERIA!$B$479:$D$480</definedName>
    <definedName name="WYICCUSTOMERS">[7]CRITERIA!$B$647:$D$652</definedName>
    <definedName name="WYICDNG">[8]CRITERIA!$B$506:$D$511</definedName>
    <definedName name="WYICDTH">[8]CRITERIA!$B$499:$D$504</definedName>
    <definedName name="WYICGAS">[8]CRITERIA!$B$513:$D$520</definedName>
    <definedName name="WYICSDNG">[8]CRITERIA!$B$453:$D$454</definedName>
    <definedName name="WYICSDTH">[8]CRITERIA!$B$450:$D$451</definedName>
    <definedName name="WYICSGAS">[8]CRITERIA!$B$456:$D$457</definedName>
    <definedName name="WYITCUSTOMERS">[7]CRITERIA!$B$627:$D$629</definedName>
    <definedName name="WYITDNG">[8]CRITERIA!$B$490:$D$492</definedName>
    <definedName name="WYITDTH">[8]CRITERIA!$B$486:$D$488</definedName>
    <definedName name="WYITGAS">[8]CRITERIA!$B$494:$D$496</definedName>
    <definedName name="Wym_Rates" localSheetId="15">'[4]NGV RATES'!$B$11:$CA$13</definedName>
    <definedName name="Wym_Rates">'[5]NGV RATES'!$B$11:$U$13</definedName>
    <definedName name="WYNGVCUSTOMERS">[7]CRITERIA!$B$537:$D$538</definedName>
    <definedName name="WYNGVDNG">[8]CRITERIA!$B$423:$D$424</definedName>
    <definedName name="WYNGVDTH">[8]CRITERIA!$B$420:$D$421</definedName>
    <definedName name="WYNGVGAS">[8]CRITERIA!$B$426:$D$427</definedName>
    <definedName name="Wyo_Bad_Debt_Position" localSheetId="11">#REF!</definedName>
    <definedName name="Wyo_Bad_Debt_Position" localSheetId="18">#REF!</definedName>
    <definedName name="Wyo_Bad_Debt_Position" localSheetId="33">#REF!</definedName>
    <definedName name="Wyo_Bad_Debt_Position">#REF!</definedName>
    <definedName name="X">[5]CRITERIA!$J$3:$Q$4</definedName>
  </definedNames>
  <calcPr calcId="152511"/>
</workbook>
</file>

<file path=xl/calcChain.xml><?xml version="1.0" encoding="utf-8"?>
<calcChain xmlns="http://schemas.openxmlformats.org/spreadsheetml/2006/main">
  <c r="E9" i="9" l="1"/>
  <c r="E8" i="9"/>
  <c r="F149" i="54" l="1"/>
  <c r="J39" i="77" l="1"/>
  <c r="I39" i="77"/>
  <c r="H39" i="77"/>
  <c r="G39" i="77"/>
  <c r="F39" i="77"/>
  <c r="E39" i="77"/>
  <c r="D39" i="77"/>
  <c r="A15" i="9" l="1"/>
  <c r="A16" i="9"/>
  <c r="A17" i="9" s="1"/>
  <c r="A18" i="9" s="1"/>
  <c r="A19" i="9" s="1"/>
  <c r="A20" i="9" s="1"/>
  <c r="A21" i="9" s="1"/>
  <c r="A22" i="9" s="1"/>
  <c r="A7" i="9" l="1"/>
  <c r="A8" i="9" s="1"/>
  <c r="A9" i="9" s="1"/>
  <c r="A10" i="9" s="1"/>
  <c r="A11" i="9" s="1"/>
  <c r="A12" i="9" s="1"/>
  <c r="A13" i="9" s="1"/>
  <c r="A14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34" i="12" l="1"/>
  <c r="B21" i="71"/>
  <c r="J33" i="77" l="1"/>
  <c r="A29" i="41"/>
  <c r="L18" i="39" l="1"/>
  <c r="L19" i="39"/>
  <c r="L20" i="39"/>
  <c r="L21" i="39"/>
  <c r="L26" i="39"/>
  <c r="L27" i="39"/>
  <c r="J28" i="39"/>
  <c r="K28" i="39"/>
  <c r="K60" i="39"/>
  <c r="K74" i="39"/>
  <c r="L28" i="39" l="1"/>
  <c r="H60" i="39"/>
  <c r="H28" i="39"/>
  <c r="F36" i="39"/>
  <c r="F22" i="39"/>
  <c r="F28" i="39"/>
  <c r="F60" i="39"/>
  <c r="H36" i="39"/>
  <c r="H22" i="39"/>
  <c r="F42" i="39"/>
  <c r="F45" i="39" l="1"/>
  <c r="F48" i="39" s="1"/>
  <c r="B15" i="30" l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A18" i="15" l="1"/>
  <c r="A19" i="15" s="1"/>
  <c r="A10" i="36" l="1"/>
  <c r="A11" i="36" s="1"/>
  <c r="A12" i="36" s="1"/>
  <c r="A13" i="36" s="1"/>
  <c r="A14" i="36" s="1"/>
  <c r="A15" i="36" s="1"/>
  <c r="A16" i="36" s="1"/>
  <c r="A18" i="36" s="1"/>
  <c r="A19" i="36" s="1"/>
  <c r="A20" i="36" s="1"/>
  <c r="A21" i="36" s="1"/>
  <c r="A22" i="36" s="1"/>
  <c r="A24" i="36" s="1"/>
  <c r="A25" i="36" s="1"/>
  <c r="A26" i="36" s="1"/>
  <c r="A28" i="36" s="1"/>
  <c r="A29" i="36" s="1"/>
  <c r="A30" i="36" s="1"/>
  <c r="A31" i="36" s="1"/>
  <c r="A32" i="36" s="1"/>
  <c r="A33" i="36" s="1"/>
  <c r="A34" i="36" s="1"/>
  <c r="A36" i="36" s="1"/>
  <c r="A37" i="36" s="1"/>
  <c r="A38" i="36" s="1"/>
  <c r="A39" i="36" s="1"/>
  <c r="A40" i="36" s="1"/>
  <c r="A43" i="36" s="1"/>
  <c r="A46" i="36" s="1"/>
  <c r="A49" i="36" s="1"/>
  <c r="A51" i="36" s="1"/>
  <c r="A52" i="36" s="1"/>
  <c r="A53" i="36" s="1"/>
  <c r="A54" i="36" s="1"/>
  <c r="A55" i="36" s="1"/>
  <c r="A56" i="36" s="1"/>
  <c r="A57" i="36" s="1"/>
  <c r="A58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4" i="36" s="1"/>
  <c r="S25" i="36" l="1"/>
  <c r="S24" i="36"/>
  <c r="I26" i="36"/>
  <c r="R26" i="36"/>
  <c r="P26" i="36"/>
  <c r="H22" i="36"/>
  <c r="L26" i="36"/>
  <c r="H16" i="36"/>
  <c r="J26" i="36"/>
  <c r="Q26" i="36"/>
  <c r="M26" i="36"/>
  <c r="G26" i="36"/>
  <c r="N26" i="36"/>
  <c r="H26" i="36"/>
  <c r="O26" i="36"/>
  <c r="K26" i="36"/>
  <c r="A16" i="78"/>
  <c r="A17" i="78" s="1"/>
  <c r="A18" i="78" s="1"/>
  <c r="A19" i="78" s="1"/>
  <c r="A20" i="78" s="1"/>
  <c r="A21" i="78" s="1"/>
  <c r="A22" i="78" s="1"/>
  <c r="A24" i="78" s="1"/>
  <c r="A25" i="78" s="1"/>
  <c r="A26" i="78" s="1"/>
  <c r="A27" i="78" s="1"/>
  <c r="A28" i="78" s="1"/>
  <c r="A30" i="78" s="1"/>
  <c r="A31" i="78" s="1"/>
  <c r="A32" i="78" s="1"/>
  <c r="A33" i="78" s="1"/>
  <c r="A34" i="78" s="1"/>
  <c r="A35" i="78" s="1"/>
  <c r="A36" i="78" s="1"/>
  <c r="A38" i="78" s="1"/>
  <c r="A39" i="78" s="1"/>
  <c r="A40" i="78" s="1"/>
  <c r="A41" i="78" s="1"/>
  <c r="A42" i="78" s="1"/>
  <c r="A45" i="78" s="1"/>
  <c r="A48" i="78" s="1"/>
  <c r="A51" i="78" s="1"/>
  <c r="A53" i="78" s="1"/>
  <c r="A54" i="78" s="1"/>
  <c r="A55" i="78" s="1"/>
  <c r="A56" i="78" s="1"/>
  <c r="A57" i="78" s="1"/>
  <c r="A58" i="78" s="1"/>
  <c r="A59" i="78" s="1"/>
  <c r="A60" i="78" s="1"/>
  <c r="A62" i="78" s="1"/>
  <c r="A63" i="78" s="1"/>
  <c r="A64" i="78" s="1"/>
  <c r="A65" i="78" s="1"/>
  <c r="A66" i="78" s="1"/>
  <c r="A67" i="78" s="1"/>
  <c r="A68" i="78" s="1"/>
  <c r="A69" i="78" s="1"/>
  <c r="A70" i="78" s="1"/>
  <c r="A71" i="78" s="1"/>
  <c r="A72" i="78" s="1"/>
  <c r="A73" i="78" s="1"/>
  <c r="A74" i="78" s="1"/>
  <c r="A77" i="78" s="1"/>
  <c r="A80" i="78" s="1"/>
  <c r="A82" i="78" s="1"/>
  <c r="D17" i="62"/>
  <c r="C17" i="62"/>
  <c r="N17" i="62"/>
  <c r="S26" i="36" l="1"/>
  <c r="D20" i="31"/>
  <c r="E17" i="62"/>
  <c r="M17" i="62"/>
  <c r="H17" i="62"/>
  <c r="J17" i="62"/>
  <c r="I17" i="62"/>
  <c r="H15" i="28" l="1"/>
  <c r="O17" i="62"/>
  <c r="I15" i="28"/>
  <c r="F15" i="28"/>
  <c r="D15" i="28"/>
  <c r="G15" i="28"/>
  <c r="G24" i="12"/>
  <c r="G25" i="12"/>
  <c r="G26" i="12"/>
  <c r="G27" i="12"/>
  <c r="G28" i="12"/>
  <c r="G29" i="12"/>
  <c r="G13" i="12"/>
  <c r="G14" i="12"/>
  <c r="G15" i="12"/>
  <c r="G16" i="12"/>
  <c r="G17" i="12"/>
  <c r="G18" i="12"/>
  <c r="I13" i="40" l="1"/>
  <c r="J13" i="40" s="1"/>
  <c r="K13" i="40" s="1"/>
  <c r="L10" i="39"/>
  <c r="A16" i="39" l="1"/>
  <c r="A17" i="39" s="1"/>
  <c r="A18" i="39" s="1"/>
  <c r="A19" i="39" s="1"/>
  <c r="A20" i="39" s="1"/>
  <c r="A21" i="39" s="1"/>
  <c r="A22" i="39" s="1"/>
  <c r="A24" i="39" s="1"/>
  <c r="A25" i="39" s="1"/>
  <c r="A26" i="39" s="1"/>
  <c r="A27" i="39" s="1"/>
  <c r="A28" i="39" s="1"/>
  <c r="A30" i="39" s="1"/>
  <c r="A31" i="39" s="1"/>
  <c r="A32" i="39" s="1"/>
  <c r="A33" i="39" s="1"/>
  <c r="A34" i="39" s="1"/>
  <c r="A35" i="39" s="1"/>
  <c r="A36" i="39" s="1"/>
  <c r="A38" i="39" s="1"/>
  <c r="A39" i="39" s="1"/>
  <c r="A40" i="39" s="1"/>
  <c r="A41" i="39" s="1"/>
  <c r="A42" i="39" s="1"/>
  <c r="A45" i="39" s="1"/>
  <c r="A48" i="39" s="1"/>
  <c r="A51" i="39" s="1"/>
  <c r="A53" i="39" s="1"/>
  <c r="A54" i="39" s="1"/>
  <c r="A55" i="39" s="1"/>
  <c r="A56" i="39" s="1"/>
  <c r="A57" i="39" s="1"/>
  <c r="A58" i="39" s="1"/>
  <c r="A59" i="39" s="1"/>
  <c r="A60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7" i="39" s="1"/>
  <c r="A80" i="39" s="1"/>
  <c r="A82" i="39" s="1"/>
  <c r="A12" i="49" l="1"/>
  <c r="A13" i="49" s="1"/>
  <c r="A14" i="49" s="1"/>
  <c r="A15" i="49" s="1"/>
  <c r="A16" i="49" s="1"/>
  <c r="A22" i="49" s="1"/>
  <c r="A23" i="49" s="1"/>
  <c r="A24" i="49" s="1"/>
  <c r="A25" i="49" s="1"/>
  <c r="A26" i="49" s="1"/>
  <c r="A27" i="49" s="1"/>
  <c r="U65" i="76" l="1"/>
  <c r="B8" i="76"/>
  <c r="B9" i="76" s="1"/>
  <c r="B10" i="76" s="1"/>
  <c r="B11" i="76" s="1"/>
  <c r="B12" i="76" s="1"/>
  <c r="B13" i="76" s="1"/>
  <c r="B14" i="76" s="1"/>
  <c r="B15" i="76" s="1"/>
  <c r="B16" i="76" s="1"/>
  <c r="B17" i="76" s="1"/>
  <c r="B18" i="76" s="1"/>
  <c r="B19" i="76" s="1"/>
  <c r="B20" i="76" s="1"/>
  <c r="B21" i="76" s="1"/>
  <c r="B22" i="76" s="1"/>
  <c r="B23" i="76" s="1"/>
  <c r="B24" i="76" s="1"/>
  <c r="B25" i="76" s="1"/>
  <c r="B26" i="76" s="1"/>
  <c r="B27" i="76" s="1"/>
  <c r="B28" i="76" s="1"/>
  <c r="B29" i="76" s="1"/>
  <c r="B30" i="76" s="1"/>
  <c r="B31" i="76" s="1"/>
  <c r="B32" i="76" s="1"/>
  <c r="B33" i="76" s="1"/>
  <c r="B34" i="76" s="1"/>
  <c r="B35" i="76" s="1"/>
  <c r="B36" i="76" s="1"/>
  <c r="B37" i="76" s="1"/>
  <c r="B38" i="76" s="1"/>
  <c r="B39" i="76" s="1"/>
  <c r="B7" i="70"/>
  <c r="B8" i="70" s="1"/>
  <c r="B9" i="70" s="1"/>
  <c r="B10" i="70" s="1"/>
  <c r="B11" i="70" s="1"/>
  <c r="B12" i="70" s="1"/>
  <c r="B13" i="70" s="1"/>
  <c r="B14" i="70" s="1"/>
  <c r="B15" i="70" s="1"/>
  <c r="B16" i="70" s="1"/>
  <c r="B17" i="70" s="1"/>
  <c r="B18" i="70" s="1"/>
  <c r="B19" i="70" s="1"/>
  <c r="B20" i="70" s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32" i="70" s="1"/>
  <c r="B33" i="70" s="1"/>
  <c r="B34" i="70" s="1"/>
  <c r="B35" i="70" s="1"/>
  <c r="B36" i="70" s="1"/>
  <c r="B37" i="70" s="1"/>
  <c r="B38" i="70" s="1"/>
  <c r="B39" i="70" s="1"/>
  <c r="B40" i="70" s="1"/>
  <c r="B41" i="70" s="1"/>
  <c r="B42" i="70" s="1"/>
  <c r="B43" i="70" s="1"/>
  <c r="B44" i="70" s="1"/>
  <c r="B45" i="70" s="1"/>
  <c r="B46" i="70" s="1"/>
  <c r="B47" i="70" s="1"/>
  <c r="B48" i="70" s="1"/>
  <c r="B49" i="70" s="1"/>
  <c r="B50" i="70" s="1"/>
  <c r="B51" i="70" s="1"/>
  <c r="B52" i="70" s="1"/>
  <c r="B53" i="70" s="1"/>
  <c r="B54" i="70" s="1"/>
  <c r="B55" i="70" s="1"/>
  <c r="B56" i="70" s="1"/>
  <c r="B57" i="70" s="1"/>
  <c r="B58" i="70" s="1"/>
  <c r="B59" i="70" s="1"/>
  <c r="B60" i="70" s="1"/>
  <c r="B61" i="70" s="1"/>
  <c r="B62" i="70" s="1"/>
  <c r="B63" i="70" s="1"/>
  <c r="B64" i="70" s="1"/>
  <c r="B65" i="70" s="1"/>
  <c r="B66" i="70" s="1"/>
  <c r="B67" i="70" s="1"/>
  <c r="B68" i="70" s="1"/>
  <c r="B69" i="70" s="1"/>
  <c r="B70" i="70" s="1"/>
  <c r="B71" i="70" s="1"/>
  <c r="B72" i="70" s="1"/>
  <c r="B73" i="70" s="1"/>
  <c r="U63" i="70"/>
  <c r="A2" i="70"/>
  <c r="B40" i="76" l="1"/>
  <c r="B41" i="76" s="1"/>
  <c r="B42" i="76" s="1"/>
  <c r="B43" i="76" s="1"/>
  <c r="B44" i="76" s="1"/>
  <c r="B45" i="76" s="1"/>
  <c r="B46" i="76" s="1"/>
  <c r="B47" i="76" s="1"/>
  <c r="B48" i="76" s="1"/>
  <c r="B49" i="76" s="1"/>
  <c r="B50" i="76" s="1"/>
  <c r="B51" i="76" s="1"/>
  <c r="B52" i="76" s="1"/>
  <c r="B53" i="76" s="1"/>
  <c r="B54" i="76" s="1"/>
  <c r="B55" i="76" s="1"/>
  <c r="B56" i="76" s="1"/>
  <c r="B57" i="76" s="1"/>
  <c r="B58" i="76" s="1"/>
  <c r="B59" i="76" s="1"/>
  <c r="B60" i="76" s="1"/>
  <c r="B61" i="76" s="1"/>
  <c r="B62" i="76" s="1"/>
  <c r="B63" i="76" s="1"/>
  <c r="B64" i="76" s="1"/>
  <c r="B65" i="76" s="1"/>
  <c r="B66" i="76" s="1"/>
  <c r="B67" i="76" s="1"/>
  <c r="B68" i="76" l="1"/>
  <c r="B69" i="76" s="1"/>
  <c r="B70" i="76" s="1"/>
  <c r="B71" i="76" s="1"/>
  <c r="B72" i="76" s="1"/>
  <c r="B73" i="76" s="1"/>
  <c r="B74" i="76" s="1"/>
  <c r="D25" i="41" l="1"/>
  <c r="D29" i="41" s="1"/>
  <c r="C25" i="41"/>
  <c r="C29" i="41" s="1"/>
  <c r="F26" i="49" l="1"/>
  <c r="E26" i="49"/>
  <c r="F25" i="49"/>
  <c r="E25" i="49"/>
  <c r="F24" i="49"/>
  <c r="E24" i="49"/>
  <c r="F23" i="49"/>
  <c r="E23" i="49"/>
  <c r="F22" i="49"/>
  <c r="E22" i="49"/>
  <c r="F15" i="49"/>
  <c r="E15" i="49"/>
  <c r="F14" i="49"/>
  <c r="E14" i="49"/>
  <c r="F13" i="49"/>
  <c r="E13" i="49"/>
  <c r="F12" i="49"/>
  <c r="E12" i="49"/>
  <c r="F11" i="49"/>
  <c r="E11" i="49"/>
  <c r="F16" i="49" l="1"/>
  <c r="F27" i="49"/>
  <c r="L2" i="78"/>
  <c r="F2" i="30"/>
  <c r="D2" i="31"/>
  <c r="M31" i="28"/>
  <c r="M25" i="17"/>
  <c r="H2" i="5"/>
  <c r="G2" i="32"/>
  <c r="K2" i="33"/>
  <c r="H2" i="34"/>
  <c r="F2" i="7"/>
  <c r="L37" i="9"/>
  <c r="J2" i="77"/>
  <c r="K2" i="69"/>
  <c r="K2" i="73"/>
  <c r="H85" i="40"/>
  <c r="J65" i="40"/>
  <c r="H45" i="40"/>
  <c r="H16" i="40"/>
  <c r="G16" i="40"/>
  <c r="J37" i="77"/>
  <c r="F37" i="77"/>
  <c r="J24" i="77"/>
  <c r="I24" i="77"/>
  <c r="H24" i="77"/>
  <c r="G24" i="77"/>
  <c r="F24" i="77"/>
  <c r="E24" i="77"/>
  <c r="D24" i="77"/>
  <c r="J14" i="77"/>
  <c r="I14" i="77"/>
  <c r="H14" i="77"/>
  <c r="G14" i="77"/>
  <c r="F14" i="77"/>
  <c r="E14" i="77"/>
  <c r="D14" i="77"/>
  <c r="J41" i="77"/>
  <c r="D41" i="77"/>
  <c r="J8" i="17"/>
  <c r="J9" i="17"/>
  <c r="J11" i="17"/>
  <c r="I14" i="17"/>
  <c r="D25" i="28"/>
  <c r="C25" i="28"/>
  <c r="E24" i="28"/>
  <c r="E23" i="28"/>
  <c r="C37" i="32"/>
  <c r="D37" i="32"/>
  <c r="E37" i="32"/>
  <c r="E33" i="32"/>
  <c r="D29" i="32"/>
  <c r="C29" i="32"/>
  <c r="C21" i="32"/>
  <c r="D17" i="32"/>
  <c r="E13" i="32"/>
  <c r="A29" i="33"/>
  <c r="J28" i="33"/>
  <c r="H20" i="34"/>
  <c r="I39" i="9"/>
  <c r="J25" i="69"/>
  <c r="I81" i="40"/>
  <c r="J81" i="40" s="1"/>
  <c r="I78" i="40"/>
  <c r="J78" i="40" s="1"/>
  <c r="I75" i="40"/>
  <c r="J75" i="40" s="1"/>
  <c r="I74" i="40"/>
  <c r="J74" i="40" s="1"/>
  <c r="K74" i="40" s="1"/>
  <c r="I64" i="40"/>
  <c r="I55" i="40"/>
  <c r="J55" i="40" s="1"/>
  <c r="K55" i="40" s="1"/>
  <c r="I51" i="40"/>
  <c r="J51" i="40" s="1"/>
  <c r="K51" i="40" s="1"/>
  <c r="I50" i="40"/>
  <c r="J50" i="40" s="1"/>
  <c r="K50" i="40" s="1"/>
  <c r="I43" i="40"/>
  <c r="J43" i="40" s="1"/>
  <c r="I42" i="40"/>
  <c r="J42" i="40" s="1"/>
  <c r="I41" i="40"/>
  <c r="J41" i="40" s="1"/>
  <c r="K41" i="40" s="1"/>
  <c r="I39" i="40"/>
  <c r="I38" i="40"/>
  <c r="J38" i="40" s="1"/>
  <c r="I37" i="40"/>
  <c r="J37" i="40" s="1"/>
  <c r="K37" i="40" s="1"/>
  <c r="I35" i="40"/>
  <c r="I31" i="40"/>
  <c r="J31" i="40" s="1"/>
  <c r="K31" i="40" s="1"/>
  <c r="I30" i="40"/>
  <c r="J30" i="40" s="1"/>
  <c r="I27" i="40"/>
  <c r="J27" i="40" s="1"/>
  <c r="K27" i="40" s="1"/>
  <c r="I21" i="40"/>
  <c r="J21" i="40" s="1"/>
  <c r="K21" i="40" s="1"/>
  <c r="A17" i="43"/>
  <c r="I22" i="9"/>
  <c r="J32" i="69"/>
  <c r="J60" i="69"/>
  <c r="H23" i="40"/>
  <c r="J48" i="69"/>
  <c r="J66" i="69"/>
  <c r="J71" i="69"/>
  <c r="D33" i="32"/>
  <c r="I56" i="40"/>
  <c r="J56" i="40" s="1"/>
  <c r="K56" i="40" s="1"/>
  <c r="G41" i="77"/>
  <c r="I11" i="77"/>
  <c r="I41" i="77"/>
  <c r="D11" i="77"/>
  <c r="I83" i="40"/>
  <c r="J83" i="40" s="1"/>
  <c r="K83" i="40" s="1"/>
  <c r="G22" i="9"/>
  <c r="J15" i="73"/>
  <c r="I72" i="73"/>
  <c r="I20" i="40"/>
  <c r="J20" i="40" s="1"/>
  <c r="I73" i="40"/>
  <c r="J73" i="40" s="1"/>
  <c r="K73" i="40" s="1"/>
  <c r="I63" i="40"/>
  <c r="J63" i="40" s="1"/>
  <c r="I40" i="40"/>
  <c r="J40" i="40" s="1"/>
  <c r="K40" i="40" s="1"/>
  <c r="G23" i="40"/>
  <c r="E25" i="32"/>
  <c r="J27" i="69"/>
  <c r="J33" i="69"/>
  <c r="I16" i="33"/>
  <c r="J16" i="33" s="1"/>
  <c r="G58" i="40"/>
  <c r="I77" i="40"/>
  <c r="J77" i="40" s="1"/>
  <c r="K77" i="40" s="1"/>
  <c r="I57" i="69"/>
  <c r="I72" i="69"/>
  <c r="J21" i="69"/>
  <c r="J69" i="69"/>
  <c r="I82" i="40"/>
  <c r="J54" i="69"/>
  <c r="F11" i="64"/>
  <c r="J19" i="69"/>
  <c r="H15" i="69"/>
  <c r="J13" i="69"/>
  <c r="E10" i="9"/>
  <c r="E14" i="9" s="1"/>
  <c r="I34" i="40"/>
  <c r="J34" i="40" s="1"/>
  <c r="K34" i="40" s="1"/>
  <c r="I54" i="40"/>
  <c r="J54" i="40" s="1"/>
  <c r="K54" i="40" s="1"/>
  <c r="I51" i="73"/>
  <c r="I57" i="73"/>
  <c r="E16" i="30" l="1"/>
  <c r="E18" i="30" s="1"/>
  <c r="E22" i="30" s="1"/>
  <c r="E26" i="30" s="1"/>
  <c r="J7" i="17"/>
  <c r="I17" i="33"/>
  <c r="F37" i="32"/>
  <c r="H22" i="9"/>
  <c r="J28" i="69"/>
  <c r="J30" i="69"/>
  <c r="J34" i="69"/>
  <c r="J36" i="69"/>
  <c r="J42" i="69"/>
  <c r="J44" i="69"/>
  <c r="J46" i="69"/>
  <c r="J53" i="69"/>
  <c r="J55" i="69"/>
  <c r="J62" i="69"/>
  <c r="J64" i="69"/>
  <c r="J70" i="69"/>
  <c r="F20" i="32"/>
  <c r="C41" i="32"/>
  <c r="E41" i="77"/>
  <c r="K43" i="40"/>
  <c r="K78" i="40"/>
  <c r="E41" i="32"/>
  <c r="I32" i="40"/>
  <c r="J32" i="40" s="1"/>
  <c r="K32" i="40" s="1"/>
  <c r="I48" i="40"/>
  <c r="J48" i="40" s="1"/>
  <c r="K48" i="40" s="1"/>
  <c r="K30" i="40"/>
  <c r="K38" i="40"/>
  <c r="J29" i="69"/>
  <c r="J35" i="69"/>
  <c r="E17" i="32"/>
  <c r="C15" i="28"/>
  <c r="I76" i="40"/>
  <c r="J76" i="40" s="1"/>
  <c r="K76" i="40" s="1"/>
  <c r="J35" i="40"/>
  <c r="K35" i="40" s="1"/>
  <c r="K75" i="40"/>
  <c r="H41" i="77"/>
  <c r="H11" i="77"/>
  <c r="H15" i="77" s="1"/>
  <c r="I52" i="40"/>
  <c r="J52" i="40" s="1"/>
  <c r="K52" i="40" s="1"/>
  <c r="I79" i="40"/>
  <c r="J79" i="40" s="1"/>
  <c r="K79" i="40" s="1"/>
  <c r="J39" i="37"/>
  <c r="C17" i="32"/>
  <c r="E11" i="77"/>
  <c r="E15" i="77" s="1"/>
  <c r="G45" i="40"/>
  <c r="I33" i="40"/>
  <c r="J33" i="40" s="1"/>
  <c r="K33" i="40" s="1"/>
  <c r="I49" i="40"/>
  <c r="J49" i="40" s="1"/>
  <c r="K49" i="40" s="1"/>
  <c r="I72" i="40"/>
  <c r="J72" i="40" s="1"/>
  <c r="K72" i="40" s="1"/>
  <c r="G85" i="40"/>
  <c r="H67" i="40"/>
  <c r="F10" i="64"/>
  <c r="H33" i="77"/>
  <c r="H57" i="69"/>
  <c r="J57" i="69" s="1"/>
  <c r="E25" i="28"/>
  <c r="D26" i="28" s="1"/>
  <c r="I15" i="73"/>
  <c r="J12" i="69"/>
  <c r="I15" i="69"/>
  <c r="J15" i="69" s="1"/>
  <c r="I33" i="77"/>
  <c r="I43" i="9"/>
  <c r="J41" i="69"/>
  <c r="J45" i="69"/>
  <c r="J56" i="69"/>
  <c r="J61" i="69"/>
  <c r="J63" i="69"/>
  <c r="J65" i="69"/>
  <c r="J67" i="69"/>
  <c r="H39" i="37"/>
  <c r="S39" i="37"/>
  <c r="H14" i="34"/>
  <c r="H22" i="34" s="1"/>
  <c r="G20" i="34"/>
  <c r="I24" i="33"/>
  <c r="J24" i="33" s="1"/>
  <c r="J27" i="33" s="1"/>
  <c r="J29" i="33" s="1"/>
  <c r="J31" i="33" s="1"/>
  <c r="J33" i="33" s="1"/>
  <c r="J34" i="33" s="1"/>
  <c r="C13" i="32"/>
  <c r="F19" i="32"/>
  <c r="C25" i="32"/>
  <c r="F27" i="32"/>
  <c r="C33" i="32"/>
  <c r="F35" i="32"/>
  <c r="F36" i="32"/>
  <c r="G21" i="77"/>
  <c r="G25" i="77" s="1"/>
  <c r="H15" i="73"/>
  <c r="J37" i="73"/>
  <c r="H51" i="73"/>
  <c r="H57" i="73"/>
  <c r="J18" i="69"/>
  <c r="J22" i="69"/>
  <c r="J24" i="69"/>
  <c r="J26" i="69"/>
  <c r="G20" i="71"/>
  <c r="D21" i="77"/>
  <c r="D43" i="77" s="1"/>
  <c r="H21" i="77"/>
  <c r="J21" i="77"/>
  <c r="F41" i="77"/>
  <c r="F11" i="77"/>
  <c r="F15" i="77" s="1"/>
  <c r="J11" i="77"/>
  <c r="J15" i="77" s="1"/>
  <c r="J45" i="77" s="1"/>
  <c r="I34" i="9"/>
  <c r="I35" i="9"/>
  <c r="J72" i="73"/>
  <c r="E29" i="32"/>
  <c r="F29" i="32" s="1"/>
  <c r="F28" i="32"/>
  <c r="I23" i="40"/>
  <c r="D41" i="32"/>
  <c r="I21" i="77"/>
  <c r="I25" i="77" s="1"/>
  <c r="J42" i="77"/>
  <c r="J51" i="73"/>
  <c r="J20" i="9"/>
  <c r="E14" i="17"/>
  <c r="I14" i="40"/>
  <c r="J14" i="40" s="1"/>
  <c r="K14" i="40" s="1"/>
  <c r="G67" i="40"/>
  <c r="I62" i="40"/>
  <c r="I80" i="40"/>
  <c r="J80" i="40" s="1"/>
  <c r="K80" i="40" s="1"/>
  <c r="J25" i="9"/>
  <c r="I29" i="40"/>
  <c r="J29" i="40" s="1"/>
  <c r="K29" i="40" s="1"/>
  <c r="K42" i="40"/>
  <c r="J64" i="40"/>
  <c r="K64" i="40" s="1"/>
  <c r="K81" i="40"/>
  <c r="J20" i="69"/>
  <c r="J47" i="69"/>
  <c r="J49" i="69"/>
  <c r="E20" i="71"/>
  <c r="E21" i="32"/>
  <c r="F14" i="17"/>
  <c r="G11" i="77"/>
  <c r="F21" i="77"/>
  <c r="F25" i="77" s="1"/>
  <c r="F46" i="77" s="1"/>
  <c r="D37" i="77"/>
  <c r="H37" i="77"/>
  <c r="D15" i="77"/>
  <c r="J24" i="9"/>
  <c r="J39" i="40"/>
  <c r="K39" i="40" s="1"/>
  <c r="H51" i="69"/>
  <c r="G14" i="34"/>
  <c r="D25" i="32"/>
  <c r="F33" i="77"/>
  <c r="F42" i="77" s="1"/>
  <c r="G33" i="77"/>
  <c r="D33" i="77"/>
  <c r="E37" i="77"/>
  <c r="I37" i="77"/>
  <c r="J82" i="40"/>
  <c r="K82" i="40" s="1"/>
  <c r="J21" i="9"/>
  <c r="I53" i="40"/>
  <c r="J53" i="40" s="1"/>
  <c r="J31" i="69"/>
  <c r="J68" i="69"/>
  <c r="D21" i="32"/>
  <c r="E21" i="77"/>
  <c r="E33" i="77"/>
  <c r="K20" i="40"/>
  <c r="K23" i="40" s="1"/>
  <c r="J23" i="40"/>
  <c r="J57" i="73"/>
  <c r="H37" i="69"/>
  <c r="J43" i="69"/>
  <c r="I51" i="69"/>
  <c r="K63" i="40"/>
  <c r="J23" i="69"/>
  <c r="I37" i="69"/>
  <c r="I15" i="77"/>
  <c r="I37" i="73"/>
  <c r="D13" i="32"/>
  <c r="H58" i="40"/>
  <c r="I28" i="40"/>
  <c r="I36" i="40"/>
  <c r="J36" i="40" s="1"/>
  <c r="K36" i="40" s="1"/>
  <c r="H37" i="73"/>
  <c r="H72" i="73"/>
  <c r="H72" i="69"/>
  <c r="G37" i="77"/>
  <c r="F21" i="32" l="1"/>
  <c r="F24" i="32" s="1"/>
  <c r="G86" i="40"/>
  <c r="I74" i="73"/>
  <c r="J43" i="77"/>
  <c r="F40" i="32"/>
  <c r="J27" i="9"/>
  <c r="J29" i="9" s="1"/>
  <c r="F39" i="32"/>
  <c r="J51" i="69"/>
  <c r="H45" i="77"/>
  <c r="F13" i="32"/>
  <c r="F15" i="32" s="1"/>
  <c r="I25" i="33"/>
  <c r="D42" i="77"/>
  <c r="E43" i="77"/>
  <c r="F45" i="77"/>
  <c r="I43" i="77"/>
  <c r="J74" i="73"/>
  <c r="K85" i="40"/>
  <c r="D25" i="77"/>
  <c r="D26" i="77" s="1"/>
  <c r="I74" i="69"/>
  <c r="J25" i="77"/>
  <c r="J26" i="77" s="1"/>
  <c r="F26" i="77"/>
  <c r="H86" i="40"/>
  <c r="J85" i="40"/>
  <c r="E26" i="28"/>
  <c r="C26" i="28"/>
  <c r="I85" i="40"/>
  <c r="I58" i="40"/>
  <c r="E45" i="77"/>
  <c r="G43" i="77"/>
  <c r="H43" i="77"/>
  <c r="H25" i="77"/>
  <c r="H26" i="77" s="1"/>
  <c r="F31" i="32"/>
  <c r="F32" i="32"/>
  <c r="E25" i="77"/>
  <c r="F43" i="77"/>
  <c r="I46" i="77"/>
  <c r="I42" i="77"/>
  <c r="H42" i="77"/>
  <c r="E42" i="77"/>
  <c r="G15" i="77"/>
  <c r="G26" i="77" s="1"/>
  <c r="H74" i="73"/>
  <c r="D45" i="77"/>
  <c r="I67" i="40"/>
  <c r="J62" i="40"/>
  <c r="J22" i="9"/>
  <c r="H74" i="69"/>
  <c r="J72" i="69"/>
  <c r="I16" i="40"/>
  <c r="G46" i="77"/>
  <c r="G42" i="77"/>
  <c r="J28" i="40"/>
  <c r="I45" i="40"/>
  <c r="K53" i="40"/>
  <c r="K58" i="40" s="1"/>
  <c r="J58" i="40"/>
  <c r="I26" i="77"/>
  <c r="I45" i="77"/>
  <c r="J37" i="69"/>
  <c r="F23" i="32" l="1"/>
  <c r="F25" i="32" s="1"/>
  <c r="J46" i="77"/>
  <c r="G45" i="77"/>
  <c r="F41" i="32"/>
  <c r="F16" i="32"/>
  <c r="F17" i="32" s="1"/>
  <c r="F33" i="32"/>
  <c r="D46" i="77"/>
  <c r="H46" i="77"/>
  <c r="I86" i="40"/>
  <c r="K62" i="40"/>
  <c r="K67" i="40" s="1"/>
  <c r="J67" i="40"/>
  <c r="E26" i="77"/>
  <c r="E46" i="77"/>
  <c r="J16" i="40"/>
  <c r="K16" i="40"/>
  <c r="K28" i="40"/>
  <c r="K45" i="40" s="1"/>
  <c r="J45" i="40"/>
  <c r="J74" i="69"/>
  <c r="K86" i="40" l="1"/>
  <c r="J86" i="40"/>
  <c r="I20" i="71" l="1"/>
  <c r="K20" i="71"/>
  <c r="K21" i="71" s="1"/>
  <c r="T39" i="37" l="1"/>
  <c r="I39" i="37"/>
  <c r="E25" i="41" l="1"/>
  <c r="E29" i="41" s="1"/>
  <c r="D26" i="75" l="1"/>
  <c r="D11" i="64"/>
  <c r="C14" i="64" l="1"/>
  <c r="D10" i="64"/>
  <c r="D37" i="52"/>
  <c r="D41" i="52" s="1"/>
  <c r="F31" i="52" l="1"/>
  <c r="F9" i="52"/>
  <c r="F28" i="52"/>
  <c r="F6" i="52"/>
  <c r="F12" i="52"/>
  <c r="F14" i="52"/>
  <c r="F7" i="52"/>
  <c r="F8" i="52"/>
  <c r="F32" i="52"/>
  <c r="F29" i="52"/>
  <c r="F13" i="52"/>
  <c r="F33" i="52"/>
  <c r="F11" i="52"/>
  <c r="F34" i="52"/>
  <c r="F26" i="52"/>
  <c r="F10" i="52"/>
  <c r="F30" i="52"/>
  <c r="F21" i="52"/>
  <c r="F24" i="52"/>
  <c r="F25" i="52"/>
  <c r="F22" i="52"/>
  <c r="F17" i="52"/>
  <c r="F19" i="52"/>
  <c r="F27" i="52"/>
  <c r="F23" i="52"/>
  <c r="F20" i="52"/>
  <c r="K39" i="37" l="1"/>
  <c r="D17" i="64"/>
  <c r="U39" i="37"/>
  <c r="F15" i="52"/>
  <c r="F18" i="52"/>
  <c r="F16" i="52"/>
  <c r="L39" i="37" l="1"/>
  <c r="F17" i="64"/>
  <c r="H19" i="52"/>
  <c r="H20" i="52"/>
  <c r="H15" i="52"/>
  <c r="E37" i="52"/>
  <c r="E41" i="52" s="1"/>
  <c r="H18" i="52"/>
  <c r="H16" i="52"/>
  <c r="F37" i="52"/>
  <c r="F41" i="52" s="1"/>
  <c r="H27" i="52"/>
  <c r="H23" i="52"/>
  <c r="H24" i="52"/>
  <c r="H22" i="52"/>
  <c r="H21" i="52" l="1"/>
  <c r="V39" i="37"/>
  <c r="H6" i="52"/>
  <c r="H14" i="52"/>
  <c r="H9" i="52"/>
  <c r="H11" i="52"/>
  <c r="H28" i="52"/>
  <c r="H13" i="52"/>
  <c r="H34" i="52"/>
  <c r="H10" i="52"/>
  <c r="H17" i="52"/>
  <c r="H26" i="52"/>
  <c r="H31" i="52"/>
  <c r="H7" i="52"/>
  <c r="H33" i="52"/>
  <c r="H12" i="52"/>
  <c r="H29" i="52"/>
  <c r="H8" i="52"/>
  <c r="H30" i="52"/>
  <c r="H32" i="52"/>
  <c r="H25" i="52"/>
  <c r="W39" i="37" l="1"/>
  <c r="H37" i="52"/>
  <c r="H41" i="52" s="1"/>
  <c r="G37" i="52"/>
  <c r="G41" i="52" s="1"/>
  <c r="I36" i="54" l="1"/>
  <c r="I51" i="54"/>
  <c r="I46" i="54" l="1"/>
  <c r="I107" i="54" l="1"/>
  <c r="I119" i="54"/>
  <c r="I20" i="54"/>
  <c r="I71" i="54" l="1"/>
  <c r="I136" i="54"/>
  <c r="I141" i="54"/>
  <c r="I66" i="54"/>
  <c r="I130" i="54" l="1"/>
  <c r="I113" i="54"/>
  <c r="I94" i="54"/>
  <c r="I102" i="54"/>
  <c r="I56" i="54"/>
  <c r="I88" i="54"/>
  <c r="I25" i="54" l="1"/>
  <c r="I125" i="54"/>
  <c r="I146" i="54" s="1"/>
  <c r="I41" i="54"/>
  <c r="C17" i="43" l="1"/>
  <c r="D11" i="43" s="1"/>
  <c r="D17" i="43" l="1"/>
  <c r="E11" i="43" s="1"/>
  <c r="E17" i="43" l="1"/>
  <c r="F11" i="43" s="1"/>
  <c r="K152" i="54"/>
  <c r="F25" i="41"/>
  <c r="F17" i="43" l="1"/>
  <c r="K149" i="54"/>
  <c r="F29" i="41"/>
  <c r="G11" i="43" l="1"/>
  <c r="G17" i="43" s="1"/>
  <c r="D13" i="64"/>
  <c r="H11" i="43" l="1"/>
  <c r="H17" i="43" s="1"/>
  <c r="I11" i="43" s="1"/>
  <c r="I17" i="43" s="1"/>
  <c r="D12" i="64"/>
  <c r="D14" i="64" s="1"/>
  <c r="E14" i="64"/>
  <c r="H58" i="36" l="1"/>
  <c r="G22" i="36" l="1"/>
  <c r="G16" i="36"/>
  <c r="S15" i="36" l="1"/>
  <c r="S14" i="36"/>
  <c r="J16" i="36" l="1"/>
  <c r="J58" i="36"/>
  <c r="J22" i="36"/>
  <c r="I34" i="36" l="1"/>
  <c r="I58" i="36"/>
  <c r="I22" i="36" l="1"/>
  <c r="I16" i="36"/>
  <c r="K22" i="36" l="1"/>
  <c r="K16" i="36"/>
  <c r="I40" i="36"/>
  <c r="I43" i="36" s="1"/>
  <c r="I46" i="36" s="1"/>
  <c r="I71" i="36" l="1"/>
  <c r="I74" i="36" s="1"/>
  <c r="R34" i="36"/>
  <c r="R58" i="36"/>
  <c r="R16" i="36" l="1"/>
  <c r="R22" i="36"/>
  <c r="L58" i="36"/>
  <c r="L22" i="36" l="1"/>
  <c r="L16" i="36"/>
  <c r="R40" i="36"/>
  <c r="R43" i="36" s="1"/>
  <c r="R46" i="36" s="1"/>
  <c r="M58" i="36"/>
  <c r="M16" i="36" l="1"/>
  <c r="M22" i="36"/>
  <c r="R71" i="36"/>
  <c r="R74" i="36" s="1"/>
  <c r="J34" i="36" l="1"/>
  <c r="N58" i="36"/>
  <c r="K34" i="36"/>
  <c r="N16" i="36" l="1"/>
  <c r="C12" i="15"/>
  <c r="C16" i="15"/>
  <c r="N22" i="36"/>
  <c r="G34" i="36"/>
  <c r="O58" i="36"/>
  <c r="K40" i="36"/>
  <c r="K43" i="36" s="1"/>
  <c r="K46" i="36" s="1"/>
  <c r="O16" i="36" l="1"/>
  <c r="O22" i="36"/>
  <c r="J40" i="36"/>
  <c r="J43" i="36" s="1"/>
  <c r="J46" i="36" s="1"/>
  <c r="P22" i="36"/>
  <c r="P58" i="36"/>
  <c r="G40" i="36" l="1"/>
  <c r="G43" i="36" s="1"/>
  <c r="G46" i="36" s="1"/>
  <c r="P16" i="36"/>
  <c r="J71" i="36"/>
  <c r="J74" i="36" s="1"/>
  <c r="S21" i="36"/>
  <c r="S13" i="36"/>
  <c r="S12" i="36"/>
  <c r="Q58" i="36"/>
  <c r="K71" i="36"/>
  <c r="Q22" i="36" l="1"/>
  <c r="S20" i="36"/>
  <c r="S22" i="36" s="1"/>
  <c r="Q16" i="36"/>
  <c r="S11" i="36"/>
  <c r="S16" i="36" s="1"/>
  <c r="G23" i="12" l="1"/>
  <c r="S63" i="36"/>
  <c r="S67" i="36" l="1"/>
  <c r="S56" i="36"/>
  <c r="S53" i="36"/>
  <c r="S54" i="36" l="1"/>
  <c r="S62" i="36"/>
  <c r="S65" i="36" l="1"/>
  <c r="S64" i="36" l="1"/>
  <c r="E19" i="12" l="1"/>
  <c r="G12" i="12"/>
  <c r="G19" i="12" s="1"/>
  <c r="E19" i="5" l="1"/>
  <c r="F19" i="5" s="1"/>
  <c r="G19" i="5" s="1"/>
  <c r="G25" i="5" s="1"/>
  <c r="G30" i="34"/>
  <c r="H30" i="34" s="1"/>
  <c r="H32" i="34" s="1"/>
  <c r="H33" i="34" s="1"/>
  <c r="D28" i="31"/>
  <c r="D30" i="31" s="1"/>
  <c r="D34" i="31" s="1"/>
  <c r="D38" i="31" s="1"/>
  <c r="G28" i="39" l="1"/>
  <c r="G22" i="39" l="1"/>
  <c r="I28" i="39"/>
  <c r="I22" i="39"/>
  <c r="J22" i="39" l="1"/>
  <c r="L55" i="39" l="1"/>
  <c r="L64" i="39" l="1"/>
  <c r="L68" i="39" l="1"/>
  <c r="S66" i="36" l="1"/>
  <c r="S68" i="36" l="1"/>
  <c r="L69" i="39" l="1"/>
  <c r="G14" i="17" l="1"/>
  <c r="H14" i="17" l="1"/>
  <c r="J10" i="17"/>
  <c r="J14" i="17" s="1"/>
  <c r="J17" i="17" s="1"/>
  <c r="J19" i="17" s="1"/>
  <c r="J20" i="17" s="1"/>
  <c r="J22" i="17" s="1"/>
  <c r="H10" i="16"/>
  <c r="E16" i="7" l="1"/>
  <c r="S38" i="36" l="1"/>
  <c r="S29" i="36" l="1"/>
  <c r="S30" i="36"/>
  <c r="H34" i="36" l="1"/>
  <c r="L34" i="36" l="1"/>
  <c r="S31" i="36"/>
  <c r="L40" i="36" l="1"/>
  <c r="L43" i="36" s="1"/>
  <c r="L46" i="36" s="1"/>
  <c r="L71" i="36" l="1"/>
  <c r="L74" i="36" s="1"/>
  <c r="L31" i="39" l="1"/>
  <c r="L32" i="39" l="1"/>
  <c r="G30" i="5" l="1"/>
  <c r="I61" i="54" l="1"/>
  <c r="I76" i="54" s="1"/>
  <c r="K151" i="54" l="1"/>
  <c r="K150" i="54" l="1"/>
  <c r="K153" i="54" s="1"/>
  <c r="I153" i="54"/>
  <c r="G25" i="41" l="1"/>
  <c r="S37" i="36" l="1"/>
  <c r="G29" i="41"/>
  <c r="S52" i="36" l="1"/>
  <c r="H40" i="36"/>
  <c r="H43" i="36" s="1"/>
  <c r="H46" i="36" s="1"/>
  <c r="F13" i="64" l="1"/>
  <c r="H71" i="36" l="1"/>
  <c r="H74" i="36" s="1"/>
  <c r="G14" i="64" l="1"/>
  <c r="F12" i="64"/>
  <c r="F14" i="64" s="1"/>
  <c r="Q34" i="36" l="1"/>
  <c r="N34" i="36"/>
  <c r="S57" i="36"/>
  <c r="F74" i="39" l="1"/>
  <c r="F77" i="39" s="1"/>
  <c r="P34" i="36"/>
  <c r="O34" i="36" l="1"/>
  <c r="S32" i="36"/>
  <c r="L70" i="39"/>
  <c r="L65" i="39"/>
  <c r="N40" i="36"/>
  <c r="N43" i="36" s="1"/>
  <c r="N46" i="36" s="1"/>
  <c r="L56" i="39"/>
  <c r="Q40" i="36"/>
  <c r="Q43" i="36" s="1"/>
  <c r="Q46" i="36" s="1"/>
  <c r="L66" i="39"/>
  <c r="L67" i="39"/>
  <c r="L58" i="39"/>
  <c r="L71" i="39"/>
  <c r="M34" i="36" l="1"/>
  <c r="S33" i="36"/>
  <c r="S34" i="36" s="1"/>
  <c r="P40" i="36"/>
  <c r="P43" i="36" s="1"/>
  <c r="P46" i="36" s="1"/>
  <c r="L40" i="39"/>
  <c r="Q71" i="36"/>
  <c r="Q74" i="36" s="1"/>
  <c r="O40" i="36"/>
  <c r="O43" i="36" s="1"/>
  <c r="O46" i="36" s="1"/>
  <c r="N71" i="36"/>
  <c r="N74" i="36" s="1"/>
  <c r="P71" i="36" l="1"/>
  <c r="P74" i="36" s="1"/>
  <c r="O71" i="36"/>
  <c r="O74" i="36" s="1"/>
  <c r="M40" i="36" l="1"/>
  <c r="M43" i="36" s="1"/>
  <c r="M46" i="36" s="1"/>
  <c r="S39" i="36"/>
  <c r="S40" i="36" s="1"/>
  <c r="S43" i="36" s="1"/>
  <c r="S46" i="36" s="1"/>
  <c r="L39" i="39"/>
  <c r="L54" i="39" l="1"/>
  <c r="G36" i="39"/>
  <c r="I36" i="39" l="1"/>
  <c r="G42" i="39"/>
  <c r="G45" i="39" s="1"/>
  <c r="G48" i="39" s="1"/>
  <c r="L59" i="39"/>
  <c r="S61" i="36" l="1"/>
  <c r="M71" i="36"/>
  <c r="M74" i="36" s="1"/>
  <c r="S70" i="36"/>
  <c r="L35" i="39"/>
  <c r="E30" i="12" l="1"/>
  <c r="G22" i="12"/>
  <c r="G30" i="12" s="1"/>
  <c r="G32" i="12" s="1"/>
  <c r="G34" i="12" s="1"/>
  <c r="G58" i="36" l="1"/>
  <c r="L34" i="39"/>
  <c r="J36" i="39"/>
  <c r="K58" i="36" l="1"/>
  <c r="K74" i="36" s="1"/>
  <c r="S55" i="36"/>
  <c r="S58" i="36" s="1"/>
  <c r="L63" i="39" l="1"/>
  <c r="G60" i="39" l="1"/>
  <c r="S69" i="36" l="1"/>
  <c r="S71" i="36" s="1"/>
  <c r="S74" i="36" s="1"/>
  <c r="G71" i="36"/>
  <c r="G74" i="36" s="1"/>
  <c r="I60" i="39"/>
  <c r="G74" i="39" l="1"/>
  <c r="G77" i="39" s="1"/>
  <c r="L57" i="39" l="1"/>
  <c r="L60" i="39" s="1"/>
  <c r="J60" i="39"/>
  <c r="L72" i="39" l="1"/>
  <c r="H42" i="39"/>
  <c r="H45" i="39" s="1"/>
  <c r="H48" i="39" s="1"/>
  <c r="I42" i="39" l="1"/>
  <c r="I45" i="39" s="1"/>
  <c r="I48" i="39" s="1"/>
  <c r="H74" i="39"/>
  <c r="H77" i="39" s="1"/>
  <c r="I74" i="39" l="1"/>
  <c r="I77" i="39" s="1"/>
  <c r="J42" i="39" l="1"/>
  <c r="J45" i="39" s="1"/>
  <c r="J48" i="39" s="1"/>
  <c r="L73" i="39" l="1"/>
  <c r="L74" i="39" s="1"/>
  <c r="L77" i="39" s="1"/>
  <c r="L48" i="39" s="1"/>
  <c r="K48" i="39" s="1"/>
  <c r="J74" i="39"/>
  <c r="J77" i="39" s="1"/>
  <c r="K22" i="39" l="1"/>
  <c r="L17" i="39"/>
  <c r="L22" i="39" s="1"/>
  <c r="K42" i="39" l="1"/>
  <c r="L41" i="39"/>
  <c r="L42" i="39" s="1"/>
  <c r="K36" i="39"/>
  <c r="L33" i="39"/>
  <c r="L36" i="39" s="1"/>
  <c r="L45" i="39" l="1"/>
  <c r="K45" i="39"/>
</calcChain>
</file>

<file path=xl/comments1.xml><?xml version="1.0" encoding="utf-8"?>
<comments xmlns="http://schemas.openxmlformats.org/spreadsheetml/2006/main">
  <authors>
    <author>Author</author>
  </authors>
  <commentList>
    <comment ref="H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Not included in study</t>
        </r>
      </text>
    </comment>
    <comment ref="H8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Nondepreciable gas plant</t>
        </r>
      </text>
    </comment>
    <comment ref="H14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Not included in study</t>
        </r>
      </text>
    </comment>
  </commentList>
</comments>
</file>

<file path=xl/sharedStrings.xml><?xml version="1.0" encoding="utf-8"?>
<sst xmlns="http://schemas.openxmlformats.org/spreadsheetml/2006/main" count="1813" uniqueCount="795">
  <si>
    <t>(A)</t>
  </si>
  <si>
    <t>(B)</t>
  </si>
  <si>
    <t>(E)</t>
  </si>
  <si>
    <t>A</t>
  </si>
  <si>
    <t>B</t>
  </si>
  <si>
    <t>Description</t>
  </si>
  <si>
    <t>Adjustment</t>
  </si>
  <si>
    <t>Gas Plant In Service</t>
  </si>
  <si>
    <t>302</t>
  </si>
  <si>
    <t>Franchises &amp; Consents</t>
  </si>
  <si>
    <t>325</t>
  </si>
  <si>
    <t>Land &amp; Land Rights</t>
  </si>
  <si>
    <t>326...9</t>
  </si>
  <si>
    <t>Structures</t>
  </si>
  <si>
    <t>330</t>
  </si>
  <si>
    <t>Gas Wells - Construction</t>
  </si>
  <si>
    <t>331</t>
  </si>
  <si>
    <t>Gas Wells - Equipment</t>
  </si>
  <si>
    <t>332...4</t>
  </si>
  <si>
    <t>Field Lines &amp; Comp, Meas &amp; Reg St Eqpt</t>
  </si>
  <si>
    <t>336</t>
  </si>
  <si>
    <t>Purification Equipment</t>
  </si>
  <si>
    <t>337</t>
  </si>
  <si>
    <t>Other Equipment</t>
  </si>
  <si>
    <t>Distribution Plant</t>
  </si>
  <si>
    <t>374</t>
  </si>
  <si>
    <t>Wyoming</t>
  </si>
  <si>
    <t>Utah</t>
  </si>
  <si>
    <t>Total</t>
  </si>
  <si>
    <t>375</t>
  </si>
  <si>
    <t>Structures &amp; Improvements</t>
  </si>
  <si>
    <t>376</t>
  </si>
  <si>
    <t>Mains</t>
  </si>
  <si>
    <t>377</t>
  </si>
  <si>
    <t>Compressor Station Equipment</t>
  </si>
  <si>
    <t>378</t>
  </si>
  <si>
    <t>Measuring &amp; Regulation Station Equip</t>
  </si>
  <si>
    <t>380</t>
  </si>
  <si>
    <t>Services</t>
  </si>
  <si>
    <t>381...2</t>
  </si>
  <si>
    <t>Meters &amp; Meter Installation</t>
  </si>
  <si>
    <t>383...4</t>
  </si>
  <si>
    <t>House Regulators &amp; Reg Installations</t>
  </si>
  <si>
    <t>387</t>
  </si>
  <si>
    <t>389</t>
  </si>
  <si>
    <t>390</t>
  </si>
  <si>
    <t>391</t>
  </si>
  <si>
    <t>Office Furniture &amp; Equipment</t>
  </si>
  <si>
    <t>392</t>
  </si>
  <si>
    <t>Transportation Equipment</t>
  </si>
  <si>
    <t>393</t>
  </si>
  <si>
    <t>Stores Equipment</t>
  </si>
  <si>
    <t>394</t>
  </si>
  <si>
    <t>Tools, Shop &amp; Garage Equipment</t>
  </si>
  <si>
    <t>395</t>
  </si>
  <si>
    <t>Laboratory Equipment</t>
  </si>
  <si>
    <t>396</t>
  </si>
  <si>
    <t>Power Operated Equipment</t>
  </si>
  <si>
    <t>397</t>
  </si>
  <si>
    <t>Communication Equipment</t>
  </si>
  <si>
    <t>398</t>
  </si>
  <si>
    <t>Miscellaneous Equipment</t>
  </si>
  <si>
    <t>101</t>
  </si>
  <si>
    <t>Production</t>
  </si>
  <si>
    <t>Gas Plant Held For Future Use</t>
  </si>
  <si>
    <t>Gas Stored Underground</t>
  </si>
  <si>
    <t>165</t>
  </si>
  <si>
    <t>Prepayments</t>
  </si>
  <si>
    <t>Customer Deposits</t>
  </si>
  <si>
    <t>Misc Customer Credits</t>
  </si>
  <si>
    <t>Unclaimed Customer Deposits</t>
  </si>
  <si>
    <t>Deferred Investment Tax Credits</t>
  </si>
  <si>
    <t>Accum Deferred Income Taxes - Federal</t>
  </si>
  <si>
    <t>Accum Deferred Income Taxes - State</t>
  </si>
  <si>
    <t>General Advertising Expenses</t>
  </si>
  <si>
    <t>TOTAL</t>
  </si>
  <si>
    <t>C</t>
  </si>
  <si>
    <t>Balance</t>
  </si>
  <si>
    <t>Wexpro Plant Adjustment</t>
  </si>
  <si>
    <t>F</t>
  </si>
  <si>
    <t>Allocation</t>
  </si>
  <si>
    <t>Acct # and Description</t>
  </si>
  <si>
    <t>ADDITIONS TO RATE BASE</t>
  </si>
  <si>
    <t>Total Gas Plant In Service</t>
  </si>
  <si>
    <t>105</t>
  </si>
  <si>
    <t>106</t>
  </si>
  <si>
    <t>Completed Construction Not Classified</t>
  </si>
  <si>
    <t>154</t>
  </si>
  <si>
    <t>Materials &amp; Supplies</t>
  </si>
  <si>
    <t>164.1</t>
  </si>
  <si>
    <t>Working Capital - Cash</t>
  </si>
  <si>
    <t>Total Additions To Rate Base</t>
  </si>
  <si>
    <t>DEDUCTIONS FROM RATE BASE</t>
  </si>
  <si>
    <t>108</t>
  </si>
  <si>
    <t>Accumulated Depreciation</t>
  </si>
  <si>
    <t>111</t>
  </si>
  <si>
    <t>Accumulated Amort &amp; Depletion</t>
  </si>
  <si>
    <t>235.1</t>
  </si>
  <si>
    <t>253.1</t>
  </si>
  <si>
    <t>255</t>
  </si>
  <si>
    <t>282.0</t>
  </si>
  <si>
    <t>282.1</t>
  </si>
  <si>
    <t>Total Deductions From Rate Base</t>
  </si>
  <si>
    <t>TOTAL WEXPRO PLANT ADJUSTMENT</t>
  </si>
  <si>
    <t>Account</t>
  </si>
  <si>
    <t xml:space="preserve">12 MONTHS </t>
  </si>
  <si>
    <t>3 YR AVERAGE</t>
  </si>
  <si>
    <t>NET CHARGE OFFS</t>
  </si>
  <si>
    <t>%</t>
  </si>
  <si>
    <t xml:space="preserve">Utah </t>
  </si>
  <si>
    <t>Incentive Compensation</t>
  </si>
  <si>
    <t>Amount</t>
  </si>
  <si>
    <t>Questar Corporation Incentive Pay Adjustment</t>
  </si>
  <si>
    <t>3-YR Average</t>
  </si>
  <si>
    <t>E</t>
  </si>
  <si>
    <t>D</t>
  </si>
  <si>
    <t>Disallow</t>
  </si>
  <si>
    <t>Share</t>
  </si>
  <si>
    <t>Payout</t>
  </si>
  <si>
    <t>% Payout</t>
  </si>
  <si>
    <t xml:space="preserve"> $ Payout</t>
  </si>
  <si>
    <t>Questar Corp Management and Employee Incentive Plans</t>
  </si>
  <si>
    <t>QGC  Management Incentive Plan (AMIP)</t>
  </si>
  <si>
    <t>Questar Gas</t>
  </si>
  <si>
    <t>Bonus related to QGC Financial Goals &amp; Affiliates</t>
  </si>
  <si>
    <t xml:space="preserve">Bonus related to QGC O&amp;M Goals </t>
  </si>
  <si>
    <t xml:space="preserve">Total AMIP </t>
  </si>
  <si>
    <t>O&amp;M Goals</t>
  </si>
  <si>
    <t>Total AMIP Dollar Payout</t>
  </si>
  <si>
    <t>PIPE Bonus related to QGC Financial Goals &amp; Affiliates</t>
  </si>
  <si>
    <t xml:space="preserve">PIPE Bonus related to QGC O&amp;M Goals </t>
  </si>
  <si>
    <t>QGC Employee Incentive Plan (PIPE)</t>
  </si>
  <si>
    <t>TOTAL PIPE</t>
  </si>
  <si>
    <t>Operating Goals</t>
  </si>
  <si>
    <t xml:space="preserve"> Disallowed Allocation</t>
  </si>
  <si>
    <t>Total PIPE % Payout</t>
  </si>
  <si>
    <t>Allocated Through District Gas</t>
  </si>
  <si>
    <t>Allocated to QGC</t>
  </si>
  <si>
    <t xml:space="preserve">     Percent to QGC</t>
  </si>
  <si>
    <t>Total Adjustment</t>
  </si>
  <si>
    <t xml:space="preserve">     Total to QGC</t>
  </si>
  <si>
    <t>Event Tickets</t>
  </si>
  <si>
    <t>Company</t>
  </si>
  <si>
    <t>Amounts</t>
  </si>
  <si>
    <t>Allocations</t>
  </si>
  <si>
    <t>Allocated</t>
  </si>
  <si>
    <t>Company and Allocation Amounts</t>
  </si>
  <si>
    <t>Calculations</t>
  </si>
  <si>
    <t>QGC Direct</t>
  </si>
  <si>
    <t>Allocated from</t>
  </si>
  <si>
    <t xml:space="preserve">Based on </t>
  </si>
  <si>
    <t>Employee</t>
  </si>
  <si>
    <t>Direct</t>
  </si>
  <si>
    <t>Corp</t>
  </si>
  <si>
    <t>Recognition</t>
  </si>
  <si>
    <t>Utah Jazz</t>
  </si>
  <si>
    <t xml:space="preserve">     Total</t>
  </si>
  <si>
    <t>Pub. Relations</t>
  </si>
  <si>
    <t>Institutional Advertising</t>
  </si>
  <si>
    <t>Financial Advertising</t>
  </si>
  <si>
    <t>Promotional Advertising-Dealer</t>
  </si>
  <si>
    <t>Allowed</t>
  </si>
  <si>
    <t>Removed</t>
  </si>
  <si>
    <t>Type</t>
  </si>
  <si>
    <t>Charges</t>
  </si>
  <si>
    <t>From Corp</t>
  </si>
  <si>
    <t>(B+D)</t>
  </si>
  <si>
    <t>To QGC</t>
  </si>
  <si>
    <t>To QC</t>
  </si>
  <si>
    <t>Donations and Memberships Adjustment</t>
  </si>
  <si>
    <t>Questar Corporation Allocated</t>
  </si>
  <si>
    <t>Industry Associations</t>
  </si>
  <si>
    <t xml:space="preserve">Tax Executives Institute </t>
  </si>
  <si>
    <t xml:space="preserve">Utah Taxpayers Association </t>
  </si>
  <si>
    <t>ADJUSTMENT CALCULATION</t>
  </si>
  <si>
    <t>Reserve Accrual</t>
  </si>
  <si>
    <t>5 Year Average</t>
  </si>
  <si>
    <t>Adjustment to Forecast</t>
  </si>
  <si>
    <t>Pipeline Integrity</t>
  </si>
  <si>
    <t>Removal of Financial Based Payouts</t>
  </si>
  <si>
    <t>1/</t>
  </si>
  <si>
    <t>2/</t>
  </si>
  <si>
    <t>Bad Debt Expense Adjustment</t>
  </si>
  <si>
    <t>Government Relations Dept - A&amp;G</t>
  </si>
  <si>
    <t>3/</t>
  </si>
  <si>
    <t>4/</t>
  </si>
  <si>
    <t>5/</t>
  </si>
  <si>
    <t>Adjusted % of Uncollectible Accounts to Total Revenues</t>
  </si>
  <si>
    <t xml:space="preserve">Total </t>
  </si>
  <si>
    <t>Total Disallowed QGC Sporting Events Expense   2/</t>
  </si>
  <si>
    <t>Total Disallowed QC Sporting Events Expense   1/</t>
  </si>
  <si>
    <t>Projected AMIP Incentive</t>
  </si>
  <si>
    <t xml:space="preserve">     1/  The sum of line 4 and line 12 are equal to the incentive amount on line 11 of QGC Exhibit 5.7.</t>
  </si>
  <si>
    <t>YEAR</t>
  </si>
  <si>
    <t>CORP AMIP (Financial Goals)</t>
  </si>
  <si>
    <t>CORP AMIP (Financial Goals) %</t>
  </si>
  <si>
    <t>CORP PIPE FINANCIAL GOALS</t>
  </si>
  <si>
    <t>CORP PIPE FINANCIAL GOALS %</t>
  </si>
  <si>
    <t>QGC AMIP (Financial Goals)</t>
  </si>
  <si>
    <t>QGC AMIP (Financial Goals)%</t>
  </si>
  <si>
    <t>QGC PIPE (Financial Goals)</t>
  </si>
  <si>
    <t>QGC PIPE (Financial Goals)%</t>
  </si>
  <si>
    <t>Total Questar Corp Incentives Disallowed</t>
  </si>
  <si>
    <t xml:space="preserve">     2/  See Wexpro Stipulation and Agreement, Exhibit E, Section 5 (b).</t>
  </si>
  <si>
    <t>(D)</t>
  </si>
  <si>
    <t>(C)</t>
  </si>
  <si>
    <t>Calculation of Three-Year Average Incentive Payouts</t>
  </si>
  <si>
    <t>388</t>
  </si>
  <si>
    <t>(F)</t>
  </si>
  <si>
    <t>(G)</t>
  </si>
  <si>
    <t>(H)</t>
  </si>
  <si>
    <t>(I)</t>
  </si>
  <si>
    <t>Questar Gas Company</t>
  </si>
  <si>
    <t>Questar Gas Company Incentives</t>
  </si>
  <si>
    <t xml:space="preserve">     3/  Column C x Column D.</t>
  </si>
  <si>
    <t>Total AMIP and PIPE Allowed with Overheads (Line 6 + Line 14)</t>
  </si>
  <si>
    <t>Questar Corporation Allocated   1/</t>
  </si>
  <si>
    <t>CORP AMIP (Operating Goals)</t>
  </si>
  <si>
    <t>CORP AMIP (Operating Goals) %</t>
  </si>
  <si>
    <t>CORP PIPE (Operating Goals)</t>
  </si>
  <si>
    <t>CORP PIPE (Operating Goals) %</t>
  </si>
  <si>
    <t>QGC AMIP (Operating Goals)</t>
  </si>
  <si>
    <t>QGC AMIP (Operating Goals)%</t>
  </si>
  <si>
    <t>QGC PIPE (Operating Goals)</t>
  </si>
  <si>
    <t>QGC PIPE (Operating Goals)%</t>
  </si>
  <si>
    <t xml:space="preserve">     1/  Test Period Production Rate Base.</t>
  </si>
  <si>
    <t>Questar Corporation    1/</t>
  </si>
  <si>
    <t>Questar Gas   2/</t>
  </si>
  <si>
    <t>101+106</t>
  </si>
  <si>
    <t>399</t>
  </si>
  <si>
    <t>Retirements</t>
  </si>
  <si>
    <t>FERC ACCOUNT</t>
  </si>
  <si>
    <t>Expenditures</t>
  </si>
  <si>
    <t>Comparison of Capital Budget to Actual Capital Expenditures</t>
  </si>
  <si>
    <t>Line</t>
  </si>
  <si>
    <t>Actual</t>
  </si>
  <si>
    <t>No.</t>
  </si>
  <si>
    <t>Year</t>
  </si>
  <si>
    <t>Budget</t>
  </si>
  <si>
    <t>Difference</t>
  </si>
  <si>
    <t>Spent</t>
  </si>
  <si>
    <t>Average</t>
  </si>
  <si>
    <t>Comparison of Operating &amp; Maintenance Budget to Actual Expenses</t>
  </si>
  <si>
    <t>Historical</t>
  </si>
  <si>
    <t>Imputed</t>
  </si>
  <si>
    <t>Adjusted</t>
  </si>
  <si>
    <t>12 Months</t>
  </si>
  <si>
    <t>Adjustments</t>
  </si>
  <si>
    <t>Tax</t>
  </si>
  <si>
    <t>System</t>
  </si>
  <si>
    <t>Jurisdiction</t>
  </si>
  <si>
    <t>DNG Related</t>
  </si>
  <si>
    <t>Deficiency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</si>
  <si>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</si>
  <si>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</si>
  <si>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</si>
  <si>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</si>
  <si>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</si>
  <si>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</si>
  <si>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</si>
  <si>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</si>
  <si>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</si>
  <si>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</si>
  <si>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O&amp;M Expenses</t>
  </si>
  <si>
    <t>Distribution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</si>
  <si>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</si>
  <si>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</si>
  <si>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</si>
  <si>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</si>
  <si>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</si>
  <si>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</si>
  <si>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</si>
  <si>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</si>
  <si>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</si>
  <si>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</si>
  <si>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</si>
  <si>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</si>
  <si>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Total Net Utility Plant</t>
  </si>
  <si>
    <t>Other Rate Base Accounts</t>
  </si>
  <si>
    <t>164-1</t>
  </si>
  <si>
    <t>190008</t>
  </si>
  <si>
    <t>Accum Deferred Income Tax Federal</t>
  </si>
  <si>
    <t>Accum Deferred Income Tax State</t>
  </si>
  <si>
    <t>235-1</t>
  </si>
  <si>
    <t>Contributions in Aid  of Construction</t>
  </si>
  <si>
    <t>253-1</t>
  </si>
  <si>
    <t>Accum Deferred Income Taxes</t>
  </si>
  <si>
    <t>Total Other Rate Base Accounts</t>
  </si>
  <si>
    <t>TOTAL RATE BASE</t>
  </si>
  <si>
    <t>RETURN ON RATE BASE</t>
  </si>
  <si>
    <t>RETURN ON EQUITY</t>
  </si>
  <si>
    <t xml:space="preserve">        the total on line 13 to be equal to the sum of pass-through revenues on lines 4-6.</t>
  </si>
  <si>
    <t>Customer Accounts</t>
  </si>
  <si>
    <t>Test Year</t>
  </si>
  <si>
    <t>Years</t>
  </si>
  <si>
    <t>Forecast</t>
  </si>
  <si>
    <t>Beginning Balance</t>
  </si>
  <si>
    <t>Intercompany Transfers</t>
  </si>
  <si>
    <t>Gain on Disposition of Assets</t>
  </si>
  <si>
    <t>Loss on Disposition of Assets</t>
  </si>
  <si>
    <t>Proceeds</t>
  </si>
  <si>
    <t>Dismantling</t>
  </si>
  <si>
    <t>Depreciation and Amoritization Expense</t>
  </si>
  <si>
    <t>Depreciation Charged to Clearing</t>
  </si>
  <si>
    <t>Ending 108/111 Balance</t>
  </si>
  <si>
    <t>Clearing</t>
  </si>
  <si>
    <t>Expense</t>
  </si>
  <si>
    <t>Contributions in Aid of Construction</t>
  </si>
  <si>
    <t>Page 4 of 4</t>
  </si>
  <si>
    <t>Page 1 of 2</t>
  </si>
  <si>
    <t>Page 2 of 2</t>
  </si>
  <si>
    <t>Page 2 of 3</t>
  </si>
  <si>
    <t>Property Insurance</t>
  </si>
  <si>
    <t>Capital Increase</t>
  </si>
  <si>
    <t>G</t>
  </si>
  <si>
    <t>H</t>
  </si>
  <si>
    <t>I</t>
  </si>
  <si>
    <t>J</t>
  </si>
  <si>
    <t>K</t>
  </si>
  <si>
    <t>FERC Acct</t>
  </si>
  <si>
    <t>OTHER UTILITY OPERATING EXPENSES</t>
  </si>
  <si>
    <t>Production Expenses</t>
  </si>
  <si>
    <t>Gas Used for Compressor Station Fuel</t>
  </si>
  <si>
    <t>Gas Used for Other Utility Operations</t>
  </si>
  <si>
    <t>Total Production Expenses</t>
  </si>
  <si>
    <t>Distribution Operations &amp; Maintenance Expenses</t>
  </si>
  <si>
    <t>Operation Supervision &amp; Engineering</t>
  </si>
  <si>
    <t>Distribution Load Dispatching</t>
  </si>
  <si>
    <t>Compressor Station Labor &amp; Expenses</t>
  </si>
  <si>
    <t>Compressor Station Fuel &amp; Power</t>
  </si>
  <si>
    <t>Mains &amp; Service Expenses</t>
  </si>
  <si>
    <t>Measuring &amp; Regulating Station Expenses</t>
  </si>
  <si>
    <t>Meter &amp; House Regulator Expenses</t>
  </si>
  <si>
    <t>Customer Installations Expenses</t>
  </si>
  <si>
    <t>Other Expenses</t>
  </si>
  <si>
    <t>Rents</t>
  </si>
  <si>
    <t>Maintenance Supervision &amp; Engineering</t>
  </si>
  <si>
    <t>Maintenance of Structures &amp; Improvements</t>
  </si>
  <si>
    <t>Maintenance of Mains</t>
  </si>
  <si>
    <t>Maint of Compressor Station Equipment</t>
  </si>
  <si>
    <t>Maint of Meas. &amp; Reg. Station Equipment</t>
  </si>
  <si>
    <t>Maintenance of Services</t>
  </si>
  <si>
    <t>Maintenance of Meters &amp; House Regulators</t>
  </si>
  <si>
    <t>Maintenance of Communication Equipment</t>
  </si>
  <si>
    <t>Maintenance of Other Equipment</t>
  </si>
  <si>
    <t>System Total Distribution O&amp;M Expenses</t>
  </si>
  <si>
    <t>Customer Accounts Expense</t>
  </si>
  <si>
    <t>Supervision</t>
  </si>
  <si>
    <t>Meter Reading Expense</t>
  </si>
  <si>
    <t>Customer Records Expense</t>
  </si>
  <si>
    <t>Collection Expense</t>
  </si>
  <si>
    <t>Interest Exp - Customer Security Deposits</t>
  </si>
  <si>
    <t>Uncollectible Accounts - DNG</t>
  </si>
  <si>
    <t>Uncollectible Accounts - SNG</t>
  </si>
  <si>
    <t>Uncollectible Accounts - Commodity</t>
  </si>
  <si>
    <t>Miscellaneous Expense</t>
  </si>
  <si>
    <t>System Total Customer Accounts Exp</t>
  </si>
  <si>
    <t>Customer Assistance Expense</t>
  </si>
  <si>
    <t>Info &amp; Instructional Advertising Expense</t>
  </si>
  <si>
    <t>Misc Customer Service &amp; Info Expense</t>
  </si>
  <si>
    <t>System Total Cust Service &amp; Info Exp</t>
  </si>
  <si>
    <t>Administrative &amp; General Expense</t>
  </si>
  <si>
    <t>Administrative &amp; General Salaries</t>
  </si>
  <si>
    <t>Office Supplies &amp; Expenses</t>
  </si>
  <si>
    <t>Administrative Expenses Transferred</t>
  </si>
  <si>
    <t>Outside Services Employed</t>
  </si>
  <si>
    <t>Injuries &amp; Damages</t>
  </si>
  <si>
    <t>Employee Pensions &amp; Benefits</t>
  </si>
  <si>
    <t>Regulatory Commision Expense</t>
  </si>
  <si>
    <t>Miscellaneous General Expenses</t>
  </si>
  <si>
    <t>Maintenance of General Plant</t>
  </si>
  <si>
    <t>Total Administrative &amp; General Expense</t>
  </si>
  <si>
    <t>Total Utility O&amp;M Expenses</t>
  </si>
  <si>
    <t>UTILITY OPERATING EXPENSES - NONLABOR</t>
  </si>
  <si>
    <t>OPERATION AND MAINTENANCE EXPENSES - NONLABOR</t>
  </si>
  <si>
    <t xml:space="preserve"> </t>
  </si>
  <si>
    <t>Total Distribution Operations &amp; Maint Exp</t>
  </si>
  <si>
    <t>Customer Service &amp; Information Expense</t>
  </si>
  <si>
    <t>Total Customer Service &amp; Information Exp</t>
  </si>
  <si>
    <t>Page 3 of 4</t>
  </si>
  <si>
    <t>Page 1 of 4</t>
  </si>
  <si>
    <t>Page 2 of 4</t>
  </si>
  <si>
    <t xml:space="preserve">Legal Accruals </t>
  </si>
  <si>
    <t>(J)</t>
  </si>
  <si>
    <t>(K)</t>
  </si>
  <si>
    <t>(L)</t>
  </si>
  <si>
    <t>(M)</t>
  </si>
  <si>
    <t>(N)</t>
  </si>
  <si>
    <t xml:space="preserve">Questar Gas  </t>
  </si>
  <si>
    <t>Net Additions</t>
  </si>
  <si>
    <t>Gas Plant in Service</t>
  </si>
  <si>
    <t>General</t>
  </si>
  <si>
    <t>Intangible Plant</t>
  </si>
  <si>
    <t>General Plant</t>
  </si>
  <si>
    <t>Distribution - Wyoming</t>
  </si>
  <si>
    <t>Distribution - Utah</t>
  </si>
  <si>
    <t>Total Production &amp; Gathering Plant</t>
  </si>
  <si>
    <t>Dist - Wy - Mains - SD</t>
  </si>
  <si>
    <t>Dist - Wy - Mains - LD</t>
  </si>
  <si>
    <t>Dist - Wy - Mains - Feeders</t>
  </si>
  <si>
    <t>Dist - Ut - Mains - SD</t>
  </si>
  <si>
    <t>Dist - Ut - Mains - LD</t>
  </si>
  <si>
    <t>Dist - Ut - Mains - Feeders</t>
  </si>
  <si>
    <t>Total Distribution Plant</t>
  </si>
  <si>
    <t>Reserve Variance - General</t>
  </si>
  <si>
    <t>Total General Plant</t>
  </si>
  <si>
    <t>Depreciation</t>
  </si>
  <si>
    <t>Depreciation Expense Calculation</t>
  </si>
  <si>
    <t>Forecasted Revenue Requirement</t>
  </si>
  <si>
    <t>DSM Accounting Adjustment</t>
  </si>
  <si>
    <t>QGC Exhibit 3.2</t>
  </si>
  <si>
    <t>Long Term Incentive Plan</t>
  </si>
  <si>
    <t>QGC Exhibit 3.4</t>
  </si>
  <si>
    <t>Page 3 of 3</t>
  </si>
  <si>
    <t>L</t>
  </si>
  <si>
    <t>Questar Gas Co.</t>
  </si>
  <si>
    <t>Projected Deferral  Tax Account Balances</t>
  </si>
  <si>
    <t>(Dr.) / Cr.</t>
  </si>
  <si>
    <t>Estimated</t>
  </si>
  <si>
    <t>Change</t>
  </si>
  <si>
    <t>Acct. 282000  Beg. Balance</t>
  </si>
  <si>
    <t>Acct. 282100  Beg. Balance</t>
  </si>
  <si>
    <t>Account 255000 (ITC)</t>
  </si>
  <si>
    <t>Employees</t>
  </si>
  <si>
    <t>Employee Count</t>
  </si>
  <si>
    <t>Employee FTE</t>
  </si>
  <si>
    <t>Labor</t>
  </si>
  <si>
    <t>Capital</t>
  </si>
  <si>
    <t>Intercompany Capital</t>
  </si>
  <si>
    <t>Intercompany Expense</t>
  </si>
  <si>
    <t>Charges to be allocated</t>
  </si>
  <si>
    <t>Other</t>
  </si>
  <si>
    <t>Allowed Time</t>
  </si>
  <si>
    <t>Other Expense</t>
  </si>
  <si>
    <t>Total Base Labor</t>
  </si>
  <si>
    <t>Incentive Accrual Expense</t>
  </si>
  <si>
    <t>Incentive Accrual Capital</t>
  </si>
  <si>
    <t>Total Labor</t>
  </si>
  <si>
    <t>Labor Expense</t>
  </si>
  <si>
    <t>Allocated Charges</t>
  </si>
  <si>
    <t>Total Labor Expensed</t>
  </si>
  <si>
    <t>% of  labor expensed</t>
  </si>
  <si>
    <t>Total Labor Overhead</t>
  </si>
  <si>
    <t>Pension</t>
  </si>
  <si>
    <t>Health</t>
  </si>
  <si>
    <t>401(K)</t>
  </si>
  <si>
    <t>Post retirement</t>
  </si>
  <si>
    <t>Payroll Taxes</t>
  </si>
  <si>
    <t>Total Labor Overhead by Account</t>
  </si>
  <si>
    <t>Intercompany</t>
  </si>
  <si>
    <t>Payroll taxes</t>
  </si>
  <si>
    <t>DSM</t>
  </si>
  <si>
    <t>Labor Overhead Expensed</t>
  </si>
  <si>
    <t>Post retirement medical &amp; life</t>
  </si>
  <si>
    <t>Total Labor Overhead Expensed</t>
  </si>
  <si>
    <t>% of Labor Overhead Expensed</t>
  </si>
  <si>
    <t>% of Labor Overhead Expensed net of payroll taxes</t>
  </si>
  <si>
    <t>Affiliated Labor (560)</t>
  </si>
  <si>
    <t>Affiliated Labor Overhead (561)</t>
  </si>
  <si>
    <t>Non Labor</t>
  </si>
  <si>
    <t>QGC Exhibit 3.9</t>
  </si>
  <si>
    <t xml:space="preserve">Global Insight </t>
  </si>
  <si>
    <t>QGC Exhibit 3.10</t>
  </si>
  <si>
    <t>Total O&amp;M</t>
  </si>
  <si>
    <t>%,FACCOUNT,V408100</t>
  </si>
  <si>
    <t>Actuals from Questar Gas financial records.</t>
  </si>
  <si>
    <t>%,FCHARTFIELD1,V635</t>
  </si>
  <si>
    <t>%,FCHARTFIELD1,V753</t>
  </si>
  <si>
    <t>%,FCHARTFIELD1,V920</t>
  </si>
  <si>
    <t>%,FCHARTFIELD1,V719</t>
  </si>
  <si>
    <t>%,FCHARTFIELD1,V749</t>
  </si>
  <si>
    <t>%,SROLL12</t>
  </si>
  <si>
    <t>%,SROLL12-LY</t>
  </si>
  <si>
    <t>%,SROLL12-2Y</t>
  </si>
  <si>
    <t>%,LACTUALS,FACCOUNT,V408100</t>
  </si>
  <si>
    <t>Depreciation, Deplection, Amortization</t>
  </si>
  <si>
    <t>Total Gathering &amp; CO2</t>
  </si>
  <si>
    <t>Wyoming Gathering &amp; CO2</t>
  </si>
  <si>
    <t>Utah Gathering &amp; CO2</t>
  </si>
  <si>
    <t>Total Gas Purchase Expenses</t>
  </si>
  <si>
    <t>Wyoming Gas Purchase Exp</t>
  </si>
  <si>
    <t>Utah Gas Purchase Exp</t>
  </si>
  <si>
    <t>(Column A + B)</t>
  </si>
  <si>
    <t>Expenses</t>
  </si>
  <si>
    <t>12 months</t>
  </si>
  <si>
    <t xml:space="preserve">ended </t>
  </si>
  <si>
    <t>ended</t>
  </si>
  <si>
    <t>Total O&amp;M Summary</t>
  </si>
  <si>
    <t>Beginning balance</t>
  </si>
  <si>
    <t>Refunds</t>
  </si>
  <si>
    <t>Cancellation of expired agreements</t>
  </si>
  <si>
    <t>Contributions for Mains - Ending Balance</t>
  </si>
  <si>
    <t>UT Distribution Non Gas Rev</t>
  </si>
  <si>
    <t>WY Distribution Non Gas Rev</t>
  </si>
  <si>
    <t>3 YR BAD DEBT AVG FACTOR</t>
  </si>
  <si>
    <t>3 YR Average WY DNG Bad Debt</t>
  </si>
  <si>
    <t>Less Booked System UT DNG Bad Debt</t>
  </si>
  <si>
    <t>Less Booked System WY DNG Bad Debt</t>
  </si>
  <si>
    <t>System Adjustment</t>
  </si>
  <si>
    <t>Junior Achievement</t>
  </si>
  <si>
    <t>6/</t>
  </si>
  <si>
    <t>7/</t>
  </si>
  <si>
    <t>Capital Expenditures</t>
  </si>
  <si>
    <t xml:space="preserve">Year End </t>
  </si>
  <si>
    <t>Remaining in 106/107</t>
  </si>
  <si>
    <t>at year-end</t>
  </si>
  <si>
    <t>(Column C+D)</t>
  </si>
  <si>
    <t>CWIP to Close</t>
  </si>
  <si>
    <t>Asset Retirement Costs</t>
  </si>
  <si>
    <t>Reserve Variance (Distribution)</t>
  </si>
  <si>
    <t>2011 Legal Payment</t>
  </si>
  <si>
    <t>2012 Legal Payment</t>
  </si>
  <si>
    <t>2013 Legal Payment</t>
  </si>
  <si>
    <t>2014 Legal Payment</t>
  </si>
  <si>
    <t>*</t>
  </si>
  <si>
    <t>Uncollectible Accounts</t>
  </si>
  <si>
    <t>Revenues are lagging the Charge Offs by 6 Months.</t>
  </si>
  <si>
    <t>6 Months af aging is required from time of billing to Charge Off.</t>
  </si>
  <si>
    <t>CHARGE OFFS (ACC 144004) Dec of Each Year</t>
  </si>
  <si>
    <t>COLLECTED (ACC 144005) Dec of Each Year</t>
  </si>
  <si>
    <t>HISTORICAL BOOKED SYSTEM REVENUES (GREY BACK) June of Each Year</t>
  </si>
  <si>
    <t>% of Uncollectible Accounts to Total Revenues</t>
  </si>
  <si>
    <t>Adjustment to Reflect change in Security Deposits</t>
  </si>
  <si>
    <t>3YR Average UT DNG Bad Debt</t>
  </si>
  <si>
    <t>SYSTEM ADJUSTMENT</t>
  </si>
  <si>
    <t>QGC Exhibit 3.20</t>
  </si>
  <si>
    <t>Amount Expensed</t>
  </si>
  <si>
    <t xml:space="preserve">     1/  See page 4, column D line 5.  </t>
  </si>
  <si>
    <t xml:space="preserve">     2/  See page 4, colum D line 6.</t>
  </si>
  <si>
    <t xml:space="preserve">     2/  See page 4, column D line 22. </t>
  </si>
  <si>
    <t>Energy Solutions Arena</t>
  </si>
  <si>
    <t>Real Salt Lake</t>
  </si>
  <si>
    <t>Jazz Tickets</t>
  </si>
  <si>
    <t>Total Tickets</t>
  </si>
  <si>
    <t>Total Percentage:</t>
  </si>
  <si>
    <t>Utah - Average Adjusted Results Of Operations</t>
  </si>
  <si>
    <t>SPORTING EVENT TICKETS</t>
  </si>
  <si>
    <t>Vendor</t>
  </si>
  <si>
    <t>Mkting</t>
  </si>
  <si>
    <t>PR</t>
  </si>
  <si>
    <t>Allocated from Corp</t>
  </si>
  <si>
    <t>Adv Exp - Parade of Homes</t>
  </si>
  <si>
    <t>Advertising Adjustment</t>
  </si>
  <si>
    <t>QGC Exhibit 3.21</t>
  </si>
  <si>
    <t>Government Relations Dept - Labor &amp; Overhead</t>
  </si>
  <si>
    <t>AGA Expenses relating to Lobbying</t>
  </si>
  <si>
    <t>See exhibit 3.21 page 2</t>
  </si>
  <si>
    <t>See exhibit 3.21 page 3</t>
  </si>
  <si>
    <t>QGC Exhibit 3.23</t>
  </si>
  <si>
    <t>QGC Exhibit 3.24</t>
  </si>
  <si>
    <t>Underground Storage</t>
  </si>
  <si>
    <t>Account 164 - Underground Storage</t>
  </si>
  <si>
    <t>Monthly</t>
  </si>
  <si>
    <t>Month</t>
  </si>
  <si>
    <t xml:space="preserve">12 Months </t>
  </si>
  <si>
    <t>NGV Expansion</t>
  </si>
  <si>
    <t>Retirement Incentive Expense</t>
  </si>
  <si>
    <t>Stock Compensation Expense</t>
  </si>
  <si>
    <t>Total Labor and Labor Overhead expensed</t>
  </si>
  <si>
    <t>%,LACTUALS</t>
  </si>
  <si>
    <t>%,Y2012001</t>
  </si>
  <si>
    <t>%,Y2012002</t>
  </si>
  <si>
    <t>%,Y2012003</t>
  </si>
  <si>
    <t>%,Y2012004</t>
  </si>
  <si>
    <t>%,Y2012005</t>
  </si>
  <si>
    <t>%,Y2012006</t>
  </si>
  <si>
    <t>%,Y2012007</t>
  </si>
  <si>
    <t>%,Y2012008</t>
  </si>
  <si>
    <t>%,Y2012009</t>
  </si>
  <si>
    <t>%,Y2012010</t>
  </si>
  <si>
    <t>%,Y2012011</t>
  </si>
  <si>
    <t>%,Y2012012</t>
  </si>
  <si>
    <t>%,SYTD,XS</t>
  </si>
  <si>
    <t>%,AFF,FACCOUNTING_PERIOD</t>
  </si>
  <si>
    <t>%,FACCOUNT,VHEADCT,FCHARTFIELD1,VEC</t>
  </si>
  <si>
    <t>%,QQGC_LAB_BYACCT,FACCOUNT,TQGCACCTS,N107</t>
  </si>
  <si>
    <t>%,QQGC_LAB_BYACCT,FACCOUNT,V146007,V143907</t>
  </si>
  <si>
    <t>%,QQGC_LAB_BYACCT,FACCOUNT,V143901,V143903,V146000,V146001,V146002,V146003,V146004,V146005,V146006,V146008,V146010,V146011,V146012,V146013,V146014,V146020,V146022,V146023,V146025,V146028,V146029,V146030,V146031,V146032,V146033,V146034,V146038</t>
  </si>
  <si>
    <t>%,QQGC_LAB_BYACCT,FACCOUNT,TQGCACCTS,N146.1</t>
  </si>
  <si>
    <t>%,QQGC_LAB_BYACCT,FACCOUNT,V143001,V143100,V143101,V143102,V143103,V154001,V163000,V182313,V182314,V182400,V182401,V184001,V184002,V184004,V184009,V191800,V232020</t>
  </si>
  <si>
    <t>%,QQGC_LAB_BYACCT,FACCOUNT,V184058,V232023</t>
  </si>
  <si>
    <t>%,QQGC_LAB_OM_ACCT,FACCOUNT,TQGCACCTS,NOPERATING_EXPENSES</t>
  </si>
  <si>
    <t>%,LACTUALS,FACCOUNT,V426510,FCHARTFIELD1,V400</t>
  </si>
  <si>
    <t>%,QQGC_LAB_EXPENSE_OTH,FACCOUNT,TQGCACCTS,NOPERATING_EXPENSES</t>
  </si>
  <si>
    <t>%,C</t>
  </si>
  <si>
    <t>%,QQGC_LAB_INCENTIVE,FACCOUNT,V920000</t>
  </si>
  <si>
    <t>%,QQGC_LAB_INCENTIVE,FACCOUNT,V107000</t>
  </si>
  <si>
    <t>%,LACTUALS,FACCOUNT,V920002,FCHARTFIELD1,V403</t>
  </si>
  <si>
    <t>%,LACTUALS,FACCOUNT,V921000,V921010,V921011,FCHARTFIELD1,V403</t>
  </si>
  <si>
    <t>%,QQGC_LAB_SHRD_QGC,FACCOUNT,TQGCACCTS,NOPERATING_EXPENSES</t>
  </si>
  <si>
    <t>%,QQGC_LABOH_PENSION</t>
  </si>
  <si>
    <t>%,FACCOUNT,V184054,FCHARTFIELD1,V653</t>
  </si>
  <si>
    <t>%,QQGC_LABOH_401K</t>
  </si>
  <si>
    <t>%,FACCOUNT,V184054,V184055,FCHARTFIELD1,V658</t>
  </si>
  <si>
    <t>%,FACCOUNT,V184051,V184052,FCHARTFIELD1,V701,V702,V703</t>
  </si>
  <si>
    <t>%,FACCOUNT,V184058,FCHARTFIELD1,V400,V401</t>
  </si>
  <si>
    <t>%,QQGC_LABOH_ALL</t>
  </si>
  <si>
    <t>%,FACCOUNT,V107000,FCHARTFIELD1,V920</t>
  </si>
  <si>
    <t>%,QQGC_LABOH_IC</t>
  </si>
  <si>
    <t>%,FACCOUNT,TQGCACCTS,N163,N184,FCHARTFIELD1,V920</t>
  </si>
  <si>
    <t>%,FACCOUNT,V408100,FCHARTFIELD1,V920</t>
  </si>
  <si>
    <t>%,FCHARTFIELD1,V920,FACCOUNT,TQGCACCTS,NOTHER_OPER_EXPENSES,NMAINTENANCE_EXPENSE</t>
  </si>
  <si>
    <t>%,FACCOUNT,V182400,V182401,FCHARTFIELD1,V920</t>
  </si>
  <si>
    <t>%,FACCOUNT,V182313,V182314,FCHARTFIELD1,V920</t>
  </si>
  <si>
    <t>%,QQGC_LABOH_ALL,FACCOUNT,TQGCACCTS,NMAINTENANCE_EXPENSE,NOTHER_OPER_EXPENSES</t>
  </si>
  <si>
    <t>%,LACTUALS,FCHARTFIELD1,V560,FACCOUNT,TQGCACCTS,NMAINTENANCE_EXPENSE,NOTHER_OPER_EXPENSES</t>
  </si>
  <si>
    <t>%,LACTUALS,FCHARTFIELD1,V561,FACCOUNT,TQGCACCTS,NMAINTENANCE_EXPENSE,NOTHER_OPER_EXPENSES</t>
  </si>
  <si>
    <t>NGV</t>
  </si>
  <si>
    <t>Sales Dth</t>
  </si>
  <si>
    <t>Commodity Revenue</t>
  </si>
  <si>
    <t>Supplier Non-Gas Revenue</t>
  </si>
  <si>
    <t>Total Revenue</t>
  </si>
  <si>
    <t>For the 12 Months Ending December</t>
  </si>
  <si>
    <t>Average Customer</t>
  </si>
  <si>
    <t>Period Ending Customer</t>
  </si>
  <si>
    <t>Dist Non-Gas Revenue</t>
  </si>
  <si>
    <t>UTAH</t>
  </si>
  <si>
    <t>Firm</t>
  </si>
  <si>
    <t>GS</t>
  </si>
  <si>
    <t>FS</t>
  </si>
  <si>
    <t>Utah Firm</t>
  </si>
  <si>
    <t>Interruptible</t>
  </si>
  <si>
    <t>IS</t>
  </si>
  <si>
    <t>Utah Int</t>
  </si>
  <si>
    <t>UTAH TOTAL</t>
  </si>
  <si>
    <t>WYOMING</t>
  </si>
  <si>
    <t>GS1</t>
  </si>
  <si>
    <t>Wyoming Firm</t>
  </si>
  <si>
    <t>Wyoming Int</t>
  </si>
  <si>
    <t>WYOMING TOTAL</t>
  </si>
  <si>
    <t>SYSTEM SALES</t>
  </si>
  <si>
    <t>TRANSPORTATION</t>
  </si>
  <si>
    <t>UT FT1</t>
  </si>
  <si>
    <t>UT FT1L</t>
  </si>
  <si>
    <t>UT MT</t>
  </si>
  <si>
    <t>UT TS</t>
  </si>
  <si>
    <t>UT</t>
  </si>
  <si>
    <t>TRANS</t>
  </si>
  <si>
    <t>WY IC &amp; IC1</t>
  </si>
  <si>
    <t>WY IT</t>
  </si>
  <si>
    <t>WY</t>
  </si>
  <si>
    <t>Sys Gen Service</t>
  </si>
  <si>
    <t>Sys Non-GS</t>
  </si>
  <si>
    <t>Sys Firm Sales</t>
  </si>
  <si>
    <t>Utah Total</t>
  </si>
  <si>
    <t>Wyoming Total</t>
  </si>
  <si>
    <t>Apr-Dec</t>
  </si>
  <si>
    <t>Jan-March</t>
  </si>
  <si>
    <t>SYSTEM + TRANS</t>
  </si>
  <si>
    <t xml:space="preserve">        adjustment allows the total on line 13 to be equal to the sum of pass-through revenues on lines 4-6.</t>
  </si>
  <si>
    <t xml:space="preserve">     1/ The gas purchase expenses on lines 11 and 12 include an adjustment to remove the lag between pass-through revenues and expenses.  Including this </t>
  </si>
  <si>
    <t>Change in mains and services policy in 2014 ended contributions in this account</t>
  </si>
  <si>
    <t>Amortizes the 2015 ending balance less refunds based on the prior five-year Contributions Received balances</t>
  </si>
  <si>
    <t>Average of actual five years (rounded)</t>
  </si>
  <si>
    <t>Cust advances for indust/reimbursable projects</t>
  </si>
  <si>
    <t>Moved to Account 254</t>
  </si>
  <si>
    <t>Contributions Received</t>
  </si>
  <si>
    <t>thru  Dec. 31, 2017</t>
  </si>
  <si>
    <t>Jan - Dec.'16</t>
  </si>
  <si>
    <t>Jan - Dec.'17</t>
  </si>
  <si>
    <t>In November 2015, the Financial Accounting Standards Board issued ASU 2015-17, Balance Sheet Classification of Deferred Taxes.</t>
  </si>
  <si>
    <t>which allows it to combine amounts in Accounts 190008 and 190009 with Accounts 282000 and 282100.</t>
  </si>
  <si>
    <t>Acct. 190008  Beg. Balance          1/</t>
  </si>
  <si>
    <t>Acct. 190009  Beg. Balance          1/</t>
  </si>
  <si>
    <t xml:space="preserve">The Accounting Standards Update (ASU) simplifies the presentation of deferred taxes.  The Company has adopted this update for 2015 and future years, </t>
  </si>
  <si>
    <t>Total Affiliate Labor and Labor Overhead expensed</t>
  </si>
  <si>
    <t>Direct Affiliate Labor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</si>
  <si>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</si>
  <si>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</si>
  <si>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</si>
  <si>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</si>
  <si>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</si>
  <si>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</si>
  <si>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</si>
  <si>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</si>
  <si>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</si>
  <si>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</si>
  <si>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</si>
  <si>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</si>
  <si>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2016</t>
  </si>
  <si>
    <t>Total Labor and Labor Overhead Expense</t>
  </si>
  <si>
    <t>Questar Gas Labor and Labor Overhead Summary 2016</t>
  </si>
  <si>
    <t>Questar Gas Labor, Operating and Maintenance Expenses for 12 Months Ended December 31, 2017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</si>
  <si>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</si>
  <si>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</si>
  <si>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</si>
  <si>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</si>
  <si>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</si>
  <si>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</si>
  <si>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</si>
  <si>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</si>
  <si>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</si>
  <si>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</si>
  <si>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</si>
  <si>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</si>
  <si>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2017</t>
  </si>
  <si>
    <t>Other Regulatory Liabilities ARC</t>
  </si>
  <si>
    <t>190009</t>
  </si>
  <si>
    <t>12 Months Ending December 2017</t>
  </si>
  <si>
    <t>December 2016</t>
  </si>
  <si>
    <t>December 2017</t>
  </si>
  <si>
    <t>2016 Forecast</t>
  </si>
  <si>
    <t>in 2016</t>
  </si>
  <si>
    <t>Remaining in 107</t>
  </si>
  <si>
    <t>2016 Net Additions</t>
  </si>
  <si>
    <t>in 2017</t>
  </si>
  <si>
    <t>2017 Net Additions</t>
  </si>
  <si>
    <t>2015</t>
  </si>
  <si>
    <t>Total 2016</t>
  </si>
  <si>
    <t>Total 2017</t>
  </si>
  <si>
    <t>1/ April - December 2016 is calculated by inflating column A by the Global Insights factor in column F</t>
  </si>
  <si>
    <t>2/ Total 2017 expenses are calculated by inflating column D by the Global insights factor in column G</t>
  </si>
  <si>
    <t>2016 Inflation Factor</t>
  </si>
  <si>
    <t>2017 Inflation Factor</t>
  </si>
  <si>
    <t>Actual 2015</t>
  </si>
  <si>
    <t>Actual 2014</t>
  </si>
  <si>
    <t>Actual 2013</t>
  </si>
  <si>
    <t>5Tickets Used for Employee Recognition - % Calculation 2015</t>
  </si>
  <si>
    <t>2015 Data</t>
  </si>
  <si>
    <t>12 Months Ended : Dec-2015</t>
  </si>
  <si>
    <t>Customer Meeting - Golf Tournament</t>
  </si>
  <si>
    <t>2016 Amount</t>
  </si>
  <si>
    <t>2017 Amount</t>
  </si>
  <si>
    <t>2015 Legal Payment</t>
  </si>
  <si>
    <t>Energy Efficiency 2015 (Booked)</t>
  </si>
  <si>
    <t>Energy Efficiency 2016 (Booked Jan-Mar, Projected Apr-Dec)</t>
  </si>
  <si>
    <t>Energy Efficiency 2017 (12 Months projected)</t>
  </si>
  <si>
    <t>Total 1/</t>
  </si>
  <si>
    <t xml:space="preserve">     1/ The gas purchase expenses on lines 11 and 12 include an adjustment to remove the lag between pass-through revenues and expenses.  Including this adjustment allows </t>
  </si>
  <si>
    <t>YTD</t>
  </si>
  <si>
    <t>Docket No. 16-057-03</t>
  </si>
  <si>
    <t>2017 O&amp;M Summary</t>
  </si>
  <si>
    <t>QGC Exhibit 3.11</t>
  </si>
  <si>
    <t>Exhibit 3.15</t>
  </si>
  <si>
    <t>2016 Incentive Increase</t>
  </si>
  <si>
    <t>2017 Incentive Increase</t>
  </si>
  <si>
    <t>2016 Labor Increase</t>
  </si>
  <si>
    <t>2017 Labor Increase</t>
  </si>
  <si>
    <t>QGC Exhibit 3.22</t>
  </si>
  <si>
    <t>Allocated amounts to QGAS (46.54%) are based on 2016 Distrigas percentages</t>
  </si>
  <si>
    <t xml:space="preserve">     Percent to QGC (2016 Distrigas Percentage)</t>
  </si>
  <si>
    <t>1/ Projected legal accruals were calculated by inflating the 2015 actual amount of $613,626 by the global insight inflation factors.</t>
  </si>
  <si>
    <t>*Amounts for January - March are historical booked amounts.</t>
  </si>
  <si>
    <t>QGC Exhibit 3.29</t>
  </si>
  <si>
    <t>QGC Exhibit 3.26</t>
  </si>
  <si>
    <t xml:space="preserve">     2/  QGC Exhibit 3.22, column F, line 4</t>
  </si>
  <si>
    <t xml:space="preserve">     1/  QGC Exhibit 3.22, column H, line 4</t>
  </si>
  <si>
    <t>1/  See QGC Exhibit 3.24, page 2, Column C, line 25</t>
  </si>
  <si>
    <t>2/ See QGC Exhibit 3.24, page 3, column C, line 13</t>
  </si>
  <si>
    <t>(Based on Volumetric Revenue)</t>
  </si>
  <si>
    <t>(Based on Commission Allowed Revenue per Customer)</t>
  </si>
  <si>
    <t>Account 254</t>
  </si>
  <si>
    <t>M</t>
  </si>
  <si>
    <t>Gas Sales and Revenue - Annualized Volumetric</t>
  </si>
  <si>
    <t>2015 Total</t>
  </si>
  <si>
    <t>Total Change</t>
  </si>
  <si>
    <t>Increase from 2015</t>
  </si>
  <si>
    <t>NET PLANT</t>
  </si>
  <si>
    <t xml:space="preserve">     4/  See page 4, column C line 14. </t>
  </si>
  <si>
    <t xml:space="preserve">     3/  See page 4, column C line 30. </t>
  </si>
  <si>
    <t>Total 2015 Incentives</t>
  </si>
  <si>
    <t>Rates</t>
  </si>
  <si>
    <t>N/A</t>
  </si>
  <si>
    <t>SNG</t>
  </si>
  <si>
    <t>904.2</t>
  </si>
  <si>
    <t>Commodity</t>
  </si>
  <si>
    <t>Utah - DEC 2017 Adjusted Avg  Results</t>
  </si>
  <si>
    <t>12 Months Ended : Dec-2017</t>
  </si>
  <si>
    <t>AVG RB DEC 2017</t>
  </si>
  <si>
    <t>QGC Expense Dec 2017</t>
  </si>
  <si>
    <t>AVG Projected Rev 2017</t>
  </si>
  <si>
    <t>Wexpro</t>
  </si>
  <si>
    <t>Utah Bad Debt 2017</t>
  </si>
  <si>
    <t>QGC Incentives 2017</t>
  </si>
  <si>
    <t>Sporting Events DEC 2017</t>
  </si>
  <si>
    <t>Advertising DEC 2017</t>
  </si>
  <si>
    <t>QGC Don &amp; Membership DEC 2017</t>
  </si>
  <si>
    <t>Reserve Accrual Dec 2017</t>
  </si>
  <si>
    <t>Energy Efficiency 2017</t>
  </si>
  <si>
    <t xml:space="preserve">Base Year      </t>
  </si>
  <si>
    <t>12 Months Ended</t>
  </si>
  <si>
    <t>Property taxes</t>
  </si>
  <si>
    <t>Gross receipts taxes</t>
  </si>
  <si>
    <t>Utility revenue franchise taxes</t>
  </si>
  <si>
    <t>Total taxes other than income taxes</t>
  </si>
  <si>
    <t>Actual amounts for 2014 and 2015 are from Questar Gas financial records</t>
  </si>
  <si>
    <t>1/ Forecast amounts for 2016 reflect actual 2016 assessed values using 2015 tax rates.</t>
  </si>
  <si>
    <t>2/ Reflects the five-year average of 2011-2015</t>
  </si>
  <si>
    <t>3/ Reflects the projected increase in labor</t>
  </si>
  <si>
    <t>4/ Reflects the estimated increase in 2017 assessed value using 2015 tax rates</t>
  </si>
  <si>
    <t>Remaining amounts were adjusted using the Global Insight Inflation factors of .3% for 2016 and 2.0% for 2017.</t>
  </si>
  <si>
    <t>Amount  1/</t>
  </si>
  <si>
    <t>Factor  2/</t>
  </si>
  <si>
    <t>Amount  3/</t>
  </si>
  <si>
    <t xml:space="preserve">     3/  See page 4, column C line 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</si>
</sst>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  <numFmt numFmtId="167" formatCode="0.000%"/>
    <numFmt numFmtId="168" formatCode="&quot;$&quot;#,##0"/>
    <numFmt numFmtId="169" formatCode="0.0%"/>
    <numFmt numFmtId="170" formatCode="0.0000000%"/>
    <numFmt numFmtId="171" formatCode="&quot;$&quot;#,##0.00"/>
    <numFmt numFmtId="172" formatCode="0.000000000000000%"/>
    <numFmt numFmtId="173" formatCode="0_);\(0\)"/>
    <numFmt numFmtId="174" formatCode="yyyy"/>
    <numFmt numFmtId="175" formatCode="[$-409]d\-mmm\-yyyy;@"/>
    <numFmt numFmtId="176" formatCode="_(&quot;$&quot;* #,##0_);_(&quot;$&quot;* \(#,##0\);_(&quot;$&quot;* &quot;-&quot;??_);_(@_)"/>
  </numFmts>
  <fonts count="6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Arial"/>
      <family val="2"/>
      <charset val="161"/>
    </font>
    <font>
      <sz val="10"/>
      <color indexed="8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MS Sans Serif"/>
      <family val="2"/>
    </font>
    <font>
      <b/>
      <sz val="12"/>
      <name val="Arial"/>
      <family val="2"/>
      <charset val="161"/>
    </font>
    <font>
      <sz val="10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sz val="18"/>
      <name val="Arial"/>
      <family val="2"/>
    </font>
    <font>
      <b/>
      <sz val="11"/>
      <color indexed="8"/>
      <name val="Calibri"/>
      <family val="2"/>
    </font>
    <font>
      <sz val="2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color indexed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 Narrow"/>
      <family val="2"/>
    </font>
    <font>
      <sz val="7"/>
      <name val="Verdana"/>
      <family val="2"/>
    </font>
    <font>
      <sz val="9"/>
      <color indexed="8"/>
      <name val="Times New Roman"/>
      <family val="1"/>
    </font>
    <font>
      <b/>
      <sz val="14"/>
      <name val="Arial"/>
      <family val="2"/>
      <charset val="161"/>
    </font>
    <font>
      <sz val="14"/>
      <color indexed="8"/>
      <name val="Arial"/>
      <family val="2"/>
    </font>
    <font>
      <sz val="14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Protection="0"/>
    <xf numFmtId="43" fontId="3" fillId="0" borderId="0" applyFont="0" applyFill="0" applyBorder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  <xf numFmtId="0" fontId="10" fillId="2" borderId="0" applyNumberFormat="0" applyFont="0" applyBorder="0" applyAlignment="0" applyProtection="0"/>
    <xf numFmtId="0" fontId="10" fillId="2" borderId="0" applyNumberFormat="0" applyFont="0" applyBorder="0" applyAlignment="0" applyProtection="0"/>
    <xf numFmtId="0" fontId="10" fillId="2" borderId="0" applyNumberFormat="0" applyFont="0" applyBorder="0" applyAlignment="0" applyProtection="0"/>
    <xf numFmtId="0" fontId="10" fillId="2" borderId="0" applyNumberFormat="0" applyFont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921">
    <xf numFmtId="0" fontId="0" fillId="0" borderId="0" xfId="0"/>
    <xf numFmtId="164" fontId="2" fillId="0" borderId="0" xfId="1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/>
    <xf numFmtId="37" fontId="0" fillId="0" borderId="0" xfId="1" applyNumberFormat="1" applyFont="1" applyFill="1" applyBorder="1"/>
    <xf numFmtId="164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 applyBorder="1"/>
    <xf numFmtId="0" fontId="0" fillId="0" borderId="0" xfId="0" applyNumberFormat="1" applyFill="1" applyAlignment="1">
      <alignment horizontal="center"/>
    </xf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7" fontId="5" fillId="0" borderId="0" xfId="0" applyNumberFormat="1" applyFont="1" applyFill="1" applyProtection="1"/>
    <xf numFmtId="0" fontId="0" fillId="0" borderId="0" xfId="0" applyFill="1" applyAlignment="1">
      <alignment horizontal="center"/>
    </xf>
    <xf numFmtId="37" fontId="0" fillId="0" borderId="0" xfId="0" applyNumberFormat="1" applyFill="1"/>
    <xf numFmtId="164" fontId="2" fillId="0" borderId="0" xfId="1" quotePrefix="1" applyNumberFormat="1" applyFont="1" applyFill="1" applyAlignment="1">
      <alignment horizontal="left"/>
    </xf>
    <xf numFmtId="37" fontId="6" fillId="0" borderId="0" xfId="0" applyNumberFormat="1" applyFont="1" applyFill="1" applyProtection="1"/>
    <xf numFmtId="0" fontId="1" fillId="0" borderId="0" xfId="0" applyFont="1" applyFill="1"/>
    <xf numFmtId="49" fontId="7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/>
    <xf numFmtId="49" fontId="2" fillId="0" borderId="0" xfId="1" applyNumberFormat="1" applyFont="1" applyFill="1" applyAlignment="1">
      <alignment horizontal="right"/>
    </xf>
    <xf numFmtId="49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49" fontId="2" fillId="0" borderId="0" xfId="0" quotePrefix="1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Protection="1"/>
    <xf numFmtId="9" fontId="0" fillId="0" borderId="0" xfId="54" applyFont="1" applyFill="1"/>
    <xf numFmtId="37" fontId="6" fillId="0" borderId="0" xfId="0" applyNumberFormat="1" applyFont="1" applyFill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Continuous"/>
    </xf>
    <xf numFmtId="37" fontId="7" fillId="0" borderId="2" xfId="0" applyNumberFormat="1" applyFont="1" applyFill="1" applyBorder="1" applyAlignment="1" applyProtection="1">
      <alignment horizontal="left"/>
    </xf>
    <xf numFmtId="37" fontId="7" fillId="0" borderId="0" xfId="0" applyNumberFormat="1" applyFont="1" applyFill="1" applyProtection="1"/>
    <xf numFmtId="10" fontId="6" fillId="0" borderId="0" xfId="0" applyNumberFormat="1" applyFont="1" applyFill="1" applyProtection="1"/>
    <xf numFmtId="3" fontId="0" fillId="0" borderId="0" xfId="0" applyNumberFormat="1" applyFill="1"/>
    <xf numFmtId="37" fontId="6" fillId="0" borderId="3" xfId="0" applyNumberFormat="1" applyFont="1" applyFill="1" applyBorder="1" applyProtection="1"/>
    <xf numFmtId="37" fontId="7" fillId="0" borderId="0" xfId="0" applyNumberFormat="1" applyFont="1" applyFill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0" xfId="0" quotePrefix="1" applyNumberFormat="1" applyFont="1" applyFill="1" applyAlignment="1" applyProtection="1">
      <alignment horizontal="left"/>
    </xf>
    <xf numFmtId="37" fontId="6" fillId="0" borderId="5" xfId="0" applyNumberFormat="1" applyFont="1" applyFill="1" applyBorder="1" applyAlignment="1" applyProtection="1">
      <alignment horizontal="center"/>
    </xf>
    <xf numFmtId="37" fontId="6" fillId="0" borderId="5" xfId="0" applyNumberFormat="1" applyFont="1" applyFill="1" applyBorder="1" applyProtection="1"/>
    <xf numFmtId="37" fontId="6" fillId="0" borderId="0" xfId="0" applyNumberFormat="1" applyFont="1" applyFill="1" applyAlignment="1" applyProtection="1">
      <alignment horizontal="left"/>
    </xf>
    <xf numFmtId="5" fontId="6" fillId="0" borderId="0" xfId="0" applyNumberFormat="1" applyFont="1" applyFill="1"/>
    <xf numFmtId="0" fontId="10" fillId="0" borderId="0" xfId="58" applyAlignment="1"/>
    <xf numFmtId="10" fontId="0" fillId="0" borderId="0" xfId="0" applyNumberFormat="1" applyFill="1"/>
    <xf numFmtId="0" fontId="2" fillId="0" borderId="0" xfId="0" quotePrefix="1" applyFont="1" applyFill="1" applyBorder="1" applyAlignment="1">
      <alignment horizontal="center"/>
    </xf>
    <xf numFmtId="0" fontId="0" fillId="0" borderId="0" xfId="58" applyFont="1" applyAlignment="1"/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0" fillId="0" borderId="0" xfId="58" applyFill="1" applyAlignment="1"/>
    <xf numFmtId="15" fontId="10" fillId="0" borderId="0" xfId="63" quotePrefix="1" applyFill="1" applyAlignment="1">
      <alignment horizontal="left"/>
    </xf>
    <xf numFmtId="37" fontId="3" fillId="0" borderId="0" xfId="0" applyNumberFormat="1" applyFont="1" applyFill="1"/>
    <xf numFmtId="0" fontId="2" fillId="0" borderId="0" xfId="0" applyFont="1" applyFill="1" applyAlignment="1">
      <alignment horizontal="right"/>
    </xf>
    <xf numFmtId="37" fontId="3" fillId="0" borderId="0" xfId="0" applyNumberFormat="1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left"/>
    </xf>
    <xf numFmtId="5" fontId="6" fillId="0" borderId="6" xfId="0" applyNumberFormat="1" applyFont="1" applyFill="1" applyBorder="1"/>
    <xf numFmtId="5" fontId="0" fillId="0" borderId="0" xfId="0" applyNumberFormat="1" applyFill="1"/>
    <xf numFmtId="43" fontId="0" fillId="0" borderId="0" xfId="0" applyNumberFormat="1" applyFill="1"/>
    <xf numFmtId="43" fontId="0" fillId="0" borderId="0" xfId="1" applyFont="1" applyFill="1"/>
    <xf numFmtId="0" fontId="8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10" fontId="6" fillId="0" borderId="1" xfId="0" applyNumberFormat="1" applyFont="1" applyFill="1" applyBorder="1"/>
    <xf numFmtId="5" fontId="6" fillId="0" borderId="0" xfId="0" applyNumberFormat="1" applyFont="1" applyFill="1" applyBorder="1"/>
    <xf numFmtId="0" fontId="8" fillId="0" borderId="0" xfId="0" applyNumberFormat="1" applyFont="1" applyFill="1" applyAlignment="1">
      <alignment horizontal="centerContinuous"/>
    </xf>
    <xf numFmtId="167" fontId="3" fillId="0" borderId="0" xfId="54" applyNumberFormat="1" applyFont="1" applyFill="1"/>
    <xf numFmtId="37" fontId="2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/>
    <xf numFmtId="37" fontId="2" fillId="0" borderId="0" xfId="1" quotePrefix="1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5" fontId="8" fillId="0" borderId="0" xfId="0" applyNumberFormat="1" applyFont="1" applyFill="1"/>
    <xf numFmtId="39" fontId="6" fillId="0" borderId="0" xfId="0" applyNumberFormat="1" applyFont="1" applyFill="1"/>
    <xf numFmtId="1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15" fontId="10" fillId="0" borderId="0" xfId="63" quotePrefix="1" applyFill="1" applyBorder="1" applyAlignment="1">
      <alignment horizontal="left"/>
    </xf>
    <xf numFmtId="5" fontId="5" fillId="0" borderId="0" xfId="0" applyNumberFormat="1" applyFont="1" applyFill="1"/>
    <xf numFmtId="0" fontId="13" fillId="0" borderId="0" xfId="0" applyFont="1" applyFill="1"/>
    <xf numFmtId="0" fontId="5" fillId="0" borderId="0" xfId="0" applyNumberFormat="1" applyFont="1" applyFill="1" applyAlignment="1">
      <alignment horizontal="centerContinuous"/>
    </xf>
    <xf numFmtId="0" fontId="11" fillId="0" borderId="0" xfId="0" applyFont="1" applyFill="1"/>
    <xf numFmtId="0" fontId="2" fillId="0" borderId="0" xfId="0" applyFont="1" applyFill="1" applyBorder="1" applyAlignment="1">
      <alignment horizontal="center" wrapText="1"/>
    </xf>
    <xf numFmtId="37" fontId="0" fillId="0" borderId="0" xfId="0" quotePrefix="1" applyNumberForma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1" xfId="0" applyFont="1" applyFill="1" applyBorder="1"/>
    <xf numFmtId="0" fontId="8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15" fontId="10" fillId="0" borderId="0" xfId="63" quotePrefix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Fill="1"/>
    <xf numFmtId="39" fontId="1" fillId="0" borderId="0" xfId="0" applyNumberFormat="1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center"/>
    </xf>
    <xf numFmtId="0" fontId="11" fillId="0" borderId="0" xfId="0" quotePrefix="1" applyFont="1" applyFill="1" applyBorder="1" applyAlignment="1">
      <alignment horizontal="left"/>
    </xf>
    <xf numFmtId="7" fontId="0" fillId="0" borderId="0" xfId="0" applyNumberFormat="1" applyFill="1"/>
    <xf numFmtId="0" fontId="8" fillId="0" borderId="0" xfId="0" applyFont="1" applyFill="1" applyBorder="1" applyAlignment="1">
      <alignment horizontal="centerContinuous"/>
    </xf>
    <xf numFmtId="0" fontId="14" fillId="0" borderId="0" xfId="0" applyFont="1" applyFill="1"/>
    <xf numFmtId="10" fontId="0" fillId="0" borderId="0" xfId="0" applyNumberFormat="1"/>
    <xf numFmtId="0" fontId="15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6" fillId="0" borderId="0" xfId="0" applyNumberFormat="1" applyFont="1" applyFill="1" applyAlignment="1"/>
    <xf numFmtId="167" fontId="2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/>
    <xf numFmtId="1" fontId="0" fillId="0" borderId="0" xfId="0" applyNumberFormat="1" applyFill="1" applyBorder="1"/>
    <xf numFmtId="10" fontId="0" fillId="0" borderId="0" xfId="54" applyNumberFormat="1" applyFont="1" applyFill="1" applyBorder="1"/>
    <xf numFmtId="37" fontId="0" fillId="0" borderId="0" xfId="0" applyNumberForma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NumberFormat="1" applyFont="1" applyFill="1"/>
    <xf numFmtId="0" fontId="16" fillId="0" borderId="0" xfId="0" applyNumberFormat="1" applyFont="1" applyFill="1" applyAlignment="1">
      <alignment horizontal="centerContinuous"/>
    </xf>
    <xf numFmtId="0" fontId="16" fillId="0" borderId="0" xfId="0" applyNumberFormat="1" applyFont="1" applyFill="1" applyAlignment="1">
      <alignment horizontal="center"/>
    </xf>
    <xf numFmtId="0" fontId="22" fillId="0" borderId="0" xfId="0" applyNumberFormat="1" applyFont="1" applyFill="1"/>
    <xf numFmtId="0" fontId="22" fillId="0" borderId="0" xfId="0" applyNumberFormat="1" applyFont="1" applyFill="1" applyAlignment="1">
      <alignment horizontal="centerContinuous"/>
    </xf>
    <xf numFmtId="5" fontId="22" fillId="0" borderId="0" xfId="0" applyNumberFormat="1" applyFont="1" applyFill="1"/>
    <xf numFmtId="0" fontId="21" fillId="0" borderId="0" xfId="0" applyFont="1" applyFill="1"/>
    <xf numFmtId="5" fontId="22" fillId="0" borderId="0" xfId="0" applyNumberFormat="1" applyFont="1" applyFill="1" applyBorder="1"/>
    <xf numFmtId="10" fontId="22" fillId="0" borderId="0" xfId="0" applyNumberFormat="1" applyFont="1" applyFill="1"/>
    <xf numFmtId="5" fontId="16" fillId="0" borderId="0" xfId="0" applyNumberFormat="1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right"/>
    </xf>
    <xf numFmtId="0" fontId="16" fillId="0" borderId="7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/>
    <xf numFmtId="0" fontId="22" fillId="0" borderId="0" xfId="0" applyFont="1" applyFill="1"/>
    <xf numFmtId="0" fontId="16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left"/>
    </xf>
    <xf numFmtId="10" fontId="16" fillId="0" borderId="0" xfId="0" applyNumberFormat="1" applyFont="1" applyFill="1" applyAlignment="1">
      <alignment horizontal="centerContinuous"/>
    </xf>
    <xf numFmtId="10" fontId="22" fillId="0" borderId="7" xfId="0" applyNumberFormat="1" applyFont="1" applyFill="1" applyBorder="1"/>
    <xf numFmtId="0" fontId="22" fillId="0" borderId="7" xfId="0" applyFont="1" applyFill="1" applyBorder="1"/>
    <xf numFmtId="5" fontId="16" fillId="0" borderId="0" xfId="0" applyNumberFormat="1" applyFont="1" applyFill="1" applyAlignment="1">
      <alignment horizontal="centerContinuous"/>
    </xf>
    <xf numFmtId="5" fontId="22" fillId="0" borderId="4" xfId="0" applyNumberFormat="1" applyFont="1" applyFill="1" applyBorder="1"/>
    <xf numFmtId="5" fontId="21" fillId="0" borderId="0" xfId="0" applyNumberFormat="1" applyFont="1" applyFill="1"/>
    <xf numFmtId="0" fontId="24" fillId="0" borderId="0" xfId="0" applyFont="1" applyFill="1"/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>
      <alignment horizontal="left"/>
    </xf>
    <xf numFmtId="37" fontId="21" fillId="0" borderId="0" xfId="0" applyNumberFormat="1" applyFont="1" applyFill="1"/>
    <xf numFmtId="0" fontId="16" fillId="0" borderId="0" xfId="0" applyFont="1" applyFill="1"/>
    <xf numFmtId="0" fontId="18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/>
    <xf numFmtId="0" fontId="21" fillId="0" borderId="0" xfId="0" quotePrefix="1" applyNumberFormat="1" applyFont="1" applyFill="1" applyAlignment="1">
      <alignment horizontal="left"/>
    </xf>
    <xf numFmtId="0" fontId="21" fillId="0" borderId="0" xfId="0" applyFont="1" applyFill="1" applyAlignment="1">
      <alignment horizontal="right"/>
    </xf>
    <xf numFmtId="0" fontId="22" fillId="0" borderId="8" xfId="0" applyFont="1" applyFill="1" applyBorder="1"/>
    <xf numFmtId="5" fontId="22" fillId="0" borderId="8" xfId="0" applyNumberFormat="1" applyFont="1" applyFill="1" applyBorder="1"/>
    <xf numFmtId="0" fontId="22" fillId="0" borderId="9" xfId="0" applyFont="1" applyFill="1" applyBorder="1"/>
    <xf numFmtId="5" fontId="22" fillId="0" borderId="9" xfId="0" applyNumberFormat="1" applyFont="1" applyFill="1" applyBorder="1"/>
    <xf numFmtId="5" fontId="16" fillId="0" borderId="9" xfId="0" applyNumberFormat="1" applyFont="1" applyFill="1" applyBorder="1"/>
    <xf numFmtId="37" fontId="25" fillId="0" borderId="0" xfId="0" applyNumberFormat="1" applyFont="1" applyFill="1"/>
    <xf numFmtId="0" fontId="21" fillId="0" borderId="0" xfId="0" applyFont="1" applyFill="1" applyBorder="1"/>
    <xf numFmtId="37" fontId="25" fillId="0" borderId="0" xfId="1" quotePrefix="1" applyNumberFormat="1" applyFont="1" applyFill="1" applyAlignment="1">
      <alignment horizontal="left"/>
    </xf>
    <xf numFmtId="10" fontId="21" fillId="0" borderId="0" xfId="0" applyNumberFormat="1" applyFont="1" applyFill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5" fontId="16" fillId="0" borderId="0" xfId="0" applyNumberFormat="1" applyFont="1" applyFill="1" applyBorder="1"/>
    <xf numFmtId="0" fontId="26" fillId="0" borderId="0" xfId="0" applyFont="1" applyAlignment="1">
      <alignment horizontal="right"/>
    </xf>
    <xf numFmtId="0" fontId="26" fillId="0" borderId="0" xfId="0" quotePrefix="1" applyFont="1" applyAlignment="1">
      <alignment horizontal="right"/>
    </xf>
    <xf numFmtId="164" fontId="21" fillId="0" borderId="0" xfId="1" applyNumberFormat="1" applyFont="1" applyFill="1"/>
    <xf numFmtId="164" fontId="19" fillId="0" borderId="0" xfId="1" applyNumberFormat="1" applyFont="1" applyFill="1" applyAlignment="1">
      <alignment horizontal="left"/>
    </xf>
    <xf numFmtId="0" fontId="27" fillId="0" borderId="0" xfId="58" applyFont="1" applyAlignment="1"/>
    <xf numFmtId="37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10" fontId="28" fillId="0" borderId="0" xfId="54" applyNumberFormat="1" applyFont="1" applyFill="1" applyBorder="1"/>
    <xf numFmtId="37" fontId="1" fillId="0" borderId="0" xfId="0" applyNumberFormat="1" applyFont="1" applyFill="1"/>
    <xf numFmtId="37" fontId="13" fillId="0" borderId="0" xfId="0" applyNumberFormat="1" applyFont="1" applyFill="1" applyAlignment="1">
      <alignment horizontal="center"/>
    </xf>
    <xf numFmtId="37" fontId="29" fillId="0" borderId="0" xfId="0" applyNumberFormat="1" applyFont="1" applyFill="1"/>
    <xf numFmtId="37" fontId="29" fillId="0" borderId="0" xfId="0" applyNumberFormat="1" applyFont="1" applyFill="1" applyAlignment="1">
      <alignment horizontal="center"/>
    </xf>
    <xf numFmtId="37" fontId="29" fillId="0" borderId="0" xfId="0" quotePrefix="1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37" fontId="29" fillId="0" borderId="1" xfId="0" applyNumberFormat="1" applyFont="1" applyFill="1" applyBorder="1"/>
    <xf numFmtId="37" fontId="29" fillId="0" borderId="1" xfId="0" applyNumberFormat="1" applyFont="1" applyFill="1" applyBorder="1" applyAlignment="1">
      <alignment horizontal="center"/>
    </xf>
    <xf numFmtId="37" fontId="13" fillId="0" borderId="0" xfId="0" quotePrefix="1" applyNumberFormat="1" applyFont="1" applyFill="1" applyAlignment="1">
      <alignment horizontal="left"/>
    </xf>
    <xf numFmtId="10" fontId="29" fillId="0" borderId="0" xfId="54" applyNumberFormat="1" applyFont="1" applyFill="1"/>
    <xf numFmtId="0" fontId="29" fillId="0" borderId="0" xfId="0" applyFont="1" applyFill="1"/>
    <xf numFmtId="164" fontId="29" fillId="0" borderId="0" xfId="0" applyNumberFormat="1" applyFont="1" applyFill="1"/>
    <xf numFmtId="5" fontId="29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5" fontId="29" fillId="0" borderId="6" xfId="0" applyNumberFormat="1" applyFont="1" applyFill="1" applyBorder="1"/>
    <xf numFmtId="5" fontId="29" fillId="0" borderId="0" xfId="0" applyNumberFormat="1" applyFont="1" applyFill="1" applyBorder="1"/>
    <xf numFmtId="37" fontId="29" fillId="0" borderId="0" xfId="0" quotePrefix="1" applyNumberFormat="1" applyFont="1" applyFill="1" applyAlignment="1">
      <alignment horizontal="left"/>
    </xf>
    <xf numFmtId="10" fontId="29" fillId="0" borderId="0" xfId="54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5" fontId="29" fillId="0" borderId="7" xfId="0" applyNumberFormat="1" applyFont="1" applyFill="1" applyBorder="1"/>
    <xf numFmtId="37" fontId="13" fillId="0" borderId="0" xfId="0" applyNumberFormat="1" applyFont="1" applyFill="1" applyBorder="1"/>
    <xf numFmtId="10" fontId="29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0" xfId="0" quotePrefix="1" applyFont="1" applyFill="1" applyBorder="1" applyAlignment="1">
      <alignment horizontal="left"/>
    </xf>
    <xf numFmtId="5" fontId="3" fillId="0" borderId="11" xfId="1" applyNumberFormat="1" applyFont="1" applyFill="1" applyBorder="1"/>
    <xf numFmtId="5" fontId="3" fillId="0" borderId="12" xfId="1" applyNumberFormat="1" applyFont="1" applyFill="1" applyBorder="1"/>
    <xf numFmtId="0" fontId="3" fillId="0" borderId="13" xfId="0" quotePrefix="1" applyFont="1" applyFill="1" applyBorder="1" applyAlignment="1">
      <alignment horizontal="left"/>
    </xf>
    <xf numFmtId="5" fontId="3" fillId="0" borderId="0" xfId="1" applyNumberFormat="1" applyFont="1" applyFill="1" applyBorder="1"/>
    <xf numFmtId="5" fontId="3" fillId="0" borderId="14" xfId="1" applyNumberFormat="1" applyFont="1" applyFill="1" applyBorder="1"/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3" fillId="0" borderId="14" xfId="0" applyFont="1" applyFill="1" applyBorder="1"/>
    <xf numFmtId="10" fontId="3" fillId="0" borderId="0" xfId="54" applyNumberFormat="1" applyFont="1" applyFill="1" applyBorder="1"/>
    <xf numFmtId="10" fontId="3" fillId="0" borderId="14" xfId="54" applyNumberFormat="1" applyFont="1" applyFill="1" applyBorder="1"/>
    <xf numFmtId="0" fontId="3" fillId="0" borderId="15" xfId="0" applyFont="1" applyFill="1" applyBorder="1" applyAlignment="1">
      <alignment horizontal="left"/>
    </xf>
    <xf numFmtId="10" fontId="3" fillId="0" borderId="1" xfId="0" applyNumberFormat="1" applyFont="1" applyFill="1" applyBorder="1"/>
    <xf numFmtId="10" fontId="3" fillId="0" borderId="16" xfId="0" applyNumberFormat="1" applyFont="1" applyFill="1" applyBorder="1"/>
    <xf numFmtId="168" fontId="3" fillId="0" borderId="0" xfId="1" applyNumberFormat="1" applyFont="1" applyFill="1" applyBorder="1"/>
    <xf numFmtId="168" fontId="3" fillId="0" borderId="14" xfId="1" applyNumberFormat="1" applyFont="1" applyFill="1" applyBorder="1"/>
    <xf numFmtId="0" fontId="3" fillId="0" borderId="1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37" fontId="29" fillId="0" borderId="0" xfId="0" quotePrefix="1" applyNumberFormat="1" applyFont="1" applyFill="1" applyAlignment="1">
      <alignment horizontal="center" wrapText="1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/>
    </xf>
    <xf numFmtId="168" fontId="29" fillId="0" borderId="0" xfId="0" applyNumberFormat="1" applyFont="1" applyFill="1"/>
    <xf numFmtId="168" fontId="29" fillId="0" borderId="7" xfId="0" applyNumberFormat="1" applyFont="1" applyFill="1" applyBorder="1"/>
    <xf numFmtId="169" fontId="29" fillId="0" borderId="0" xfId="0" applyNumberFormat="1" applyFont="1" applyFill="1"/>
    <xf numFmtId="10" fontId="29" fillId="0" borderId="7" xfId="0" applyNumberFormat="1" applyFont="1" applyFill="1" applyBorder="1"/>
    <xf numFmtId="5" fontId="29" fillId="0" borderId="0" xfId="54" quotePrefix="1" applyNumberFormat="1" applyFont="1" applyFill="1" applyBorder="1" applyAlignment="1">
      <alignment horizontal="right"/>
    </xf>
    <xf numFmtId="5" fontId="29" fillId="0" borderId="0" xfId="54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0" fontId="29" fillId="0" borderId="0" xfId="0" applyFont="1"/>
    <xf numFmtId="164" fontId="33" fillId="0" borderId="0" xfId="1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10" fontId="0" fillId="0" borderId="0" xfId="1" applyNumberFormat="1" applyFont="1" applyFill="1" applyBorder="1"/>
    <xf numFmtId="165" fontId="31" fillId="0" borderId="0" xfId="0" applyNumberFormat="1" applyFont="1" applyFill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37" fontId="2" fillId="0" borderId="1" xfId="1" applyNumberFormat="1" applyFont="1" applyFill="1" applyBorder="1" applyAlignment="1">
      <alignment horizontal="center"/>
    </xf>
    <xf numFmtId="3" fontId="0" fillId="0" borderId="0" xfId="1" applyNumberFormat="1" applyFont="1" applyFill="1" applyBorder="1"/>
    <xf numFmtId="3" fontId="33" fillId="0" borderId="0" xfId="1" applyNumberFormat="1" applyFont="1" applyFill="1" applyBorder="1"/>
    <xf numFmtId="164" fontId="33" fillId="0" borderId="0" xfId="0" applyNumberFormat="1" applyFont="1" applyFill="1"/>
    <xf numFmtId="3" fontId="33" fillId="0" borderId="0" xfId="0" applyNumberFormat="1" applyFont="1" applyFill="1"/>
    <xf numFmtId="0" fontId="3" fillId="0" borderId="0" xfId="49"/>
    <xf numFmtId="0" fontId="26" fillId="0" borderId="0" xfId="49" applyFont="1" applyAlignment="1">
      <alignment horizontal="right"/>
    </xf>
    <xf numFmtId="0" fontId="32" fillId="0" borderId="0" xfId="49" applyFont="1"/>
    <xf numFmtId="0" fontId="2" fillId="0" borderId="0" xfId="49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49" applyAlignment="1">
      <alignment horizontal="center"/>
    </xf>
    <xf numFmtId="164" fontId="3" fillId="0" borderId="0" xfId="1" applyNumberFormat="1" applyFont="1"/>
    <xf numFmtId="173" fontId="3" fillId="0" borderId="0" xfId="49" applyNumberFormat="1" applyAlignment="1">
      <alignment horizontal="center"/>
    </xf>
    <xf numFmtId="0" fontId="34" fillId="0" borderId="0" xfId="0" applyFont="1" applyFill="1" applyAlignment="1">
      <alignment horizontal="right"/>
    </xf>
    <xf numFmtId="0" fontId="19" fillId="0" borderId="0" xfId="1" applyNumberFormat="1" applyFont="1" applyFill="1"/>
    <xf numFmtId="0" fontId="20" fillId="0" borderId="0" xfId="1" applyNumberFormat="1" applyFont="1" applyFill="1"/>
    <xf numFmtId="0" fontId="20" fillId="0" borderId="0" xfId="1" applyNumberFormat="1" applyFont="1" applyFill="1" applyAlignment="1">
      <alignment horizontal="left"/>
    </xf>
    <xf numFmtId="0" fontId="19" fillId="0" borderId="0" xfId="54" applyNumberFormat="1" applyFont="1" applyFill="1"/>
    <xf numFmtId="0" fontId="3" fillId="0" borderId="0" xfId="18" applyFill="1"/>
    <xf numFmtId="37" fontId="2" fillId="0" borderId="0" xfId="5" applyNumberFormat="1" applyFont="1" applyFill="1" applyBorder="1" applyAlignment="1">
      <alignment horizontal="center"/>
    </xf>
    <xf numFmtId="173" fontId="0" fillId="0" borderId="0" xfId="5" applyNumberFormat="1" applyFont="1" applyFill="1" applyAlignment="1">
      <alignment horizontal="center"/>
    </xf>
    <xf numFmtId="17" fontId="2" fillId="0" borderId="0" xfId="5" applyNumberFormat="1" applyFont="1" applyFill="1" applyBorder="1" applyAlignment="1">
      <alignment horizontal="center"/>
    </xf>
    <xf numFmtId="37" fontId="3" fillId="0" borderId="0" xfId="18" applyNumberFormat="1" applyFill="1"/>
    <xf numFmtId="43" fontId="0" fillId="0" borderId="0" xfId="5" applyFont="1" applyFill="1"/>
    <xf numFmtId="17" fontId="2" fillId="0" borderId="0" xfId="5" quotePrefix="1" applyNumberFormat="1" applyFont="1" applyFill="1" applyBorder="1" applyAlignment="1">
      <alignment horizontal="center"/>
    </xf>
    <xf numFmtId="173" fontId="20" fillId="0" borderId="0" xfId="5" applyNumberFormat="1" applyFont="1" applyFill="1" applyAlignment="1">
      <alignment horizontal="center"/>
    </xf>
    <xf numFmtId="37" fontId="19" fillId="0" borderId="1" xfId="5" applyNumberFormat="1" applyFont="1" applyFill="1" applyBorder="1" applyAlignment="1">
      <alignment horizontal="center"/>
    </xf>
    <xf numFmtId="17" fontId="19" fillId="0" borderId="1" xfId="5" quotePrefix="1" applyNumberFormat="1" applyFont="1" applyFill="1" applyBorder="1" applyAlignment="1">
      <alignment horizontal="center"/>
    </xf>
    <xf numFmtId="17" fontId="19" fillId="0" borderId="1" xfId="5" applyNumberFormat="1" applyFont="1" applyFill="1" applyBorder="1" applyAlignment="1">
      <alignment horizontal="center"/>
    </xf>
    <xf numFmtId="37" fontId="19" fillId="0" borderId="0" xfId="5" applyNumberFormat="1" applyFont="1" applyFill="1" applyBorder="1" applyAlignment="1">
      <alignment horizontal="center"/>
    </xf>
    <xf numFmtId="17" fontId="19" fillId="0" borderId="0" xfId="5" applyNumberFormat="1" applyFont="1" applyFill="1" applyBorder="1" applyAlignment="1">
      <alignment horizontal="center"/>
    </xf>
    <xf numFmtId="37" fontId="19" fillId="0" borderId="0" xfId="5" quotePrefix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37" fontId="5" fillId="0" borderId="0" xfId="17" applyNumberFormat="1" applyFont="1" applyFill="1" applyBorder="1" applyProtection="1"/>
    <xf numFmtId="0" fontId="18" fillId="0" borderId="0" xfId="0" applyFont="1" applyFill="1" applyAlignment="1">
      <alignment horizontal="center"/>
    </xf>
    <xf numFmtId="0" fontId="3" fillId="0" borderId="0" xfId="0" applyFont="1"/>
    <xf numFmtId="169" fontId="3" fillId="0" borderId="0" xfId="0" applyNumberFormat="1" applyFont="1" applyFill="1"/>
    <xf numFmtId="0" fontId="2" fillId="0" borderId="0" xfId="52" applyFont="1"/>
    <xf numFmtId="0" fontId="18" fillId="0" borderId="0" xfId="52" applyFont="1" applyAlignment="1">
      <alignment horizontal="center"/>
    </xf>
    <xf numFmtId="0" fontId="35" fillId="0" borderId="0" xfId="52"/>
    <xf numFmtId="0" fontId="2" fillId="0" borderId="0" xfId="52" applyFont="1" applyAlignment="1">
      <alignment horizontal="center"/>
    </xf>
    <xf numFmtId="175" fontId="35" fillId="0" borderId="17" xfId="50" applyNumberFormat="1" applyFill="1" applyBorder="1" applyAlignment="1">
      <alignment horizontal="center"/>
    </xf>
    <xf numFmtId="0" fontId="3" fillId="0" borderId="0" xfId="52" applyFont="1" applyAlignment="1">
      <alignment horizontal="left"/>
    </xf>
    <xf numFmtId="0" fontId="36" fillId="0" borderId="0" xfId="52" applyNumberFormat="1" applyFont="1"/>
    <xf numFmtId="43" fontId="35" fillId="0" borderId="0" xfId="52" applyNumberFormat="1"/>
    <xf numFmtId="0" fontId="35" fillId="0" borderId="0" xfId="52" applyNumberFormat="1"/>
    <xf numFmtId="37" fontId="35" fillId="0" borderId="0" xfId="52" applyNumberFormat="1"/>
    <xf numFmtId="0" fontId="35" fillId="0" borderId="0" xfId="51" applyFont="1"/>
    <xf numFmtId="0" fontId="35" fillId="0" borderId="0" xfId="53"/>
    <xf numFmtId="173" fontId="35" fillId="0" borderId="18" xfId="53" applyNumberFormat="1" applyBorder="1" applyAlignment="1">
      <alignment horizontal="center"/>
    </xf>
    <xf numFmtId="0" fontId="26" fillId="0" borderId="0" xfId="53" applyFont="1" applyAlignment="1">
      <alignment horizontal="right" textRotation="180"/>
    </xf>
    <xf numFmtId="0" fontId="3" fillId="0" borderId="0" xfId="14"/>
    <xf numFmtId="4" fontId="3" fillId="0" borderId="0" xfId="14" applyNumberFormat="1"/>
    <xf numFmtId="0" fontId="3" fillId="0" borderId="0" xfId="14" applyNumberFormat="1"/>
    <xf numFmtId="0" fontId="2" fillId="0" borderId="0" xfId="53" applyFont="1"/>
    <xf numFmtId="0" fontId="0" fillId="0" borderId="0" xfId="0" applyAlignment="1">
      <alignment horizontal="center"/>
    </xf>
    <xf numFmtId="17" fontId="3" fillId="0" borderId="0" xfId="18" applyNumberFormat="1" applyFill="1"/>
    <xf numFmtId="17" fontId="2" fillId="0" borderId="0" xfId="18" applyNumberFormat="1" applyFont="1" applyFill="1" applyBorder="1" applyAlignment="1">
      <alignment horizontal="center" wrapText="1"/>
    </xf>
    <xf numFmtId="0" fontId="2" fillId="0" borderId="1" xfId="5" applyNumberFormat="1" applyFont="1" applyFill="1" applyBorder="1"/>
    <xf numFmtId="164" fontId="2" fillId="0" borderId="1" xfId="5" applyNumberFormat="1" applyFont="1" applyFill="1" applyBorder="1"/>
    <xf numFmtId="164" fontId="2" fillId="0" borderId="1" xfId="5" applyNumberFormat="1" applyFont="1" applyFill="1" applyBorder="1" applyAlignment="1">
      <alignment horizontal="center"/>
    </xf>
    <xf numFmtId="17" fontId="2" fillId="0" borderId="1" xfId="18" applyNumberFormat="1" applyFont="1" applyFill="1" applyBorder="1" applyAlignment="1">
      <alignment horizontal="center" wrapText="1"/>
    </xf>
    <xf numFmtId="0" fontId="2" fillId="0" borderId="0" xfId="5" applyNumberFormat="1" applyFont="1" applyFill="1"/>
    <xf numFmtId="164" fontId="3" fillId="0" borderId="0" xfId="5" applyNumberFormat="1" applyFont="1" applyFill="1"/>
    <xf numFmtId="37" fontId="3" fillId="0" borderId="0" xfId="5" applyNumberFormat="1" applyFont="1" applyFill="1" applyBorder="1"/>
    <xf numFmtId="37" fontId="3" fillId="0" borderId="0" xfId="18" applyNumberFormat="1" applyFont="1" applyFill="1" applyBorder="1"/>
    <xf numFmtId="43" fontId="2" fillId="0" borderId="0" xfId="18" applyNumberFormat="1" applyFont="1" applyFill="1" applyBorder="1" applyAlignment="1">
      <alignment horizontal="left"/>
    </xf>
    <xf numFmtId="43" fontId="3" fillId="0" borderId="0" xfId="18" applyNumberFormat="1" applyFont="1" applyFill="1" applyBorder="1" applyAlignment="1">
      <alignment horizontal="center"/>
    </xf>
    <xf numFmtId="0" fontId="3" fillId="0" borderId="0" xfId="5" applyNumberFormat="1" applyFont="1" applyFill="1"/>
    <xf numFmtId="0" fontId="3" fillId="0" borderId="0" xfId="5" applyNumberFormat="1" applyFont="1" applyFill="1" applyAlignment="1">
      <alignment horizontal="left"/>
    </xf>
    <xf numFmtId="37" fontId="3" fillId="0" borderId="0" xfId="0" applyNumberFormat="1" applyFont="1" applyFill="1" applyBorder="1"/>
    <xf numFmtId="10" fontId="3" fillId="0" borderId="0" xfId="56" applyNumberFormat="1" applyFont="1" applyFill="1"/>
    <xf numFmtId="37" fontId="3" fillId="0" borderId="7" xfId="5" applyNumberFormat="1" applyFont="1" applyFill="1" applyBorder="1"/>
    <xf numFmtId="37" fontId="3" fillId="0" borderId="7" xfId="18" applyNumberFormat="1" applyFont="1" applyFill="1" applyBorder="1"/>
    <xf numFmtId="164" fontId="3" fillId="0" borderId="0" xfId="5" quotePrefix="1" applyNumberFormat="1" applyFont="1" applyFill="1" applyAlignment="1">
      <alignment horizontal="left"/>
    </xf>
    <xf numFmtId="164" fontId="2" fillId="0" borderId="0" xfId="5" applyNumberFormat="1" applyFont="1" applyFill="1"/>
    <xf numFmtId="0" fontId="0" fillId="0" borderId="0" xfId="0" applyFill="1" applyAlignment="1">
      <alignment textRotation="180"/>
    </xf>
    <xf numFmtId="0" fontId="0" fillId="0" borderId="0" xfId="0" applyFill="1" applyAlignment="1">
      <alignment horizontal="right" textRotation="180"/>
    </xf>
    <xf numFmtId="174" fontId="35" fillId="0" borderId="17" xfId="52" applyNumberFormat="1" applyBorder="1" applyAlignment="1">
      <alignment horizontal="center"/>
    </xf>
    <xf numFmtId="0" fontId="20" fillId="0" borderId="0" xfId="0" applyFont="1"/>
    <xf numFmtId="0" fontId="20" fillId="0" borderId="0" xfId="0" quotePrefix="1" applyFont="1" applyFill="1" applyAlignment="1">
      <alignment horizontal="left"/>
    </xf>
    <xf numFmtId="0" fontId="3" fillId="0" borderId="0" xfId="0" applyFont="1" applyFill="1" applyAlignment="1"/>
    <xf numFmtId="10" fontId="3" fillId="0" borderId="0" xfId="0" applyNumberFormat="1" applyFont="1" applyFill="1"/>
    <xf numFmtId="17" fontId="2" fillId="0" borderId="0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7" fontId="0" fillId="0" borderId="0" xfId="0" applyNumberFormat="1"/>
    <xf numFmtId="0" fontId="0" fillId="0" borderId="0" xfId="0" applyAlignment="1">
      <alignment horizontal="right"/>
    </xf>
    <xf numFmtId="0" fontId="0" fillId="0" borderId="13" xfId="0" applyFill="1" applyBorder="1"/>
    <xf numFmtId="164" fontId="0" fillId="0" borderId="14" xfId="2" applyNumberFormat="1" applyFont="1" applyFill="1" applyBorder="1"/>
    <xf numFmtId="164" fontId="0" fillId="0" borderId="0" xfId="2" applyNumberFormat="1" applyFont="1"/>
    <xf numFmtId="164" fontId="2" fillId="0" borderId="0" xfId="2" applyNumberFormat="1" applyFont="1" applyAlignment="1">
      <alignment horizontal="center"/>
    </xf>
    <xf numFmtId="164" fontId="39" fillId="0" borderId="0" xfId="1" applyNumberFormat="1" applyFont="1" applyFill="1" applyBorder="1" applyAlignment="1">
      <alignment horizontal="right" textRotation="180"/>
    </xf>
    <xf numFmtId="17" fontId="0" fillId="0" borderId="0" xfId="0" applyNumberFormat="1" applyFill="1" applyAlignment="1">
      <alignment horizontal="center"/>
    </xf>
    <xf numFmtId="164" fontId="2" fillId="0" borderId="0" xfId="2" applyNumberFormat="1" applyFont="1" applyFill="1" applyAlignment="1">
      <alignment horizontal="left"/>
    </xf>
    <xf numFmtId="0" fontId="3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7" fillId="0" borderId="0" xfId="0" applyNumberFormat="1" applyFont="1" applyFill="1" applyAlignment="1">
      <alignment horizontal="centerContinuous"/>
    </xf>
    <xf numFmtId="0" fontId="7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5" fillId="0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Fill="1" applyBorder="1"/>
    <xf numFmtId="0" fontId="2" fillId="0" borderId="0" xfId="0" applyNumberFormat="1" applyFont="1" applyFill="1" applyAlignment="1">
      <alignment horizontal="center"/>
    </xf>
    <xf numFmtId="164" fontId="3" fillId="0" borderId="0" xfId="2" applyNumberFormat="1" applyFont="1" applyFill="1" applyBorder="1"/>
    <xf numFmtId="0" fontId="2" fillId="0" borderId="0" xfId="0" applyFont="1" applyFill="1" applyAlignment="1">
      <alignment horizontal="left"/>
    </xf>
    <xf numFmtId="0" fontId="48" fillId="0" borderId="0" xfId="0" applyFont="1" applyFill="1"/>
    <xf numFmtId="164" fontId="48" fillId="0" borderId="0" xfId="2" applyNumberFormat="1" applyFont="1" applyFill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7" fillId="0" borderId="0" xfId="0" applyNumberFormat="1" applyFont="1" applyFill="1"/>
    <xf numFmtId="0" fontId="49" fillId="0" borderId="0" xfId="0" applyFont="1" applyFill="1" applyBorder="1" applyAlignment="1">
      <alignment horizontal="centerContinuous"/>
    </xf>
    <xf numFmtId="0" fontId="49" fillId="0" borderId="0" xfId="0" applyFont="1" applyFill="1" applyBorder="1"/>
    <xf numFmtId="0" fontId="50" fillId="0" borderId="0" xfId="49" applyFont="1" applyFill="1" applyBorder="1" applyAlignment="1">
      <alignment horizontal="center"/>
    </xf>
    <xf numFmtId="0" fontId="49" fillId="0" borderId="0" xfId="0" quotePrefix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" fontId="49" fillId="0" borderId="0" xfId="0" applyNumberFormat="1" applyFont="1" applyFill="1" applyBorder="1" applyAlignment="1">
      <alignment horizontal="center"/>
    </xf>
    <xf numFmtId="164" fontId="49" fillId="0" borderId="0" xfId="2" applyNumberFormat="1" applyFont="1" applyFill="1" applyBorder="1"/>
    <xf numFmtId="10" fontId="49" fillId="0" borderId="0" xfId="0" applyNumberFormat="1" applyFont="1" applyFill="1" applyBorder="1"/>
    <xf numFmtId="164" fontId="3" fillId="0" borderId="0" xfId="2" applyNumberFormat="1" applyFont="1" applyFill="1"/>
    <xf numFmtId="49" fontId="2" fillId="0" borderId="0" xfId="18" applyNumberFormat="1" applyFont="1" applyFill="1" applyBorder="1" applyAlignment="1">
      <alignment horizontal="center" wrapText="1"/>
    </xf>
    <xf numFmtId="164" fontId="23" fillId="0" borderId="0" xfId="1" applyNumberFormat="1" applyFont="1" applyFill="1" applyBorder="1" applyAlignment="1">
      <alignment horizontal="right"/>
    </xf>
    <xf numFmtId="0" fontId="40" fillId="0" borderId="0" xfId="14" applyFont="1"/>
    <xf numFmtId="3" fontId="40" fillId="0" borderId="0" xfId="14" applyNumberFormat="1" applyFont="1"/>
    <xf numFmtId="0" fontId="3" fillId="0" borderId="0" xfId="14" applyFont="1"/>
    <xf numFmtId="0" fontId="40" fillId="0" borderId="0" xfId="14" applyFont="1" applyAlignment="1">
      <alignment horizontal="center"/>
    </xf>
    <xf numFmtId="164" fontId="41" fillId="0" borderId="0" xfId="3" applyNumberFormat="1" applyFont="1" applyFill="1" applyAlignment="1">
      <alignment horizontal="right"/>
    </xf>
    <xf numFmtId="164" fontId="41" fillId="0" borderId="0" xfId="3" applyNumberFormat="1" applyFont="1" applyAlignment="1">
      <alignment horizontal="right"/>
    </xf>
    <xf numFmtId="164" fontId="3" fillId="0" borderId="0" xfId="1" quotePrefix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37" fontId="0" fillId="0" borderId="1" xfId="2" applyNumberFormat="1" applyFont="1" applyFill="1" applyBorder="1"/>
    <xf numFmtId="37" fontId="0" fillId="0" borderId="0" xfId="2" applyNumberFormat="1" applyFont="1" applyFill="1" applyBorder="1"/>
    <xf numFmtId="9" fontId="2" fillId="0" borderId="0" xfId="0" quotePrefix="1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>
      <alignment horizontal="left"/>
    </xf>
    <xf numFmtId="0" fontId="43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2" applyNumberFormat="1" applyFont="1" applyFill="1" applyBorder="1"/>
    <xf numFmtId="0" fontId="3" fillId="0" borderId="21" xfId="0" quotePrefix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4" fontId="3" fillId="0" borderId="27" xfId="0" applyNumberFormat="1" applyFont="1" applyFill="1" applyBorder="1" applyAlignment="1">
      <alignment horizontal="center"/>
    </xf>
    <xf numFmtId="14" fontId="3" fillId="0" borderId="29" xfId="0" applyNumberFormat="1" applyFont="1" applyFill="1" applyBorder="1" applyAlignment="1">
      <alignment horizontal="center"/>
    </xf>
    <xf numFmtId="0" fontId="36" fillId="0" borderId="0" xfId="0" applyFont="1" applyFill="1"/>
    <xf numFmtId="37" fontId="3" fillId="0" borderId="0" xfId="0" applyNumberFormat="1" applyFont="1" applyFill="1" applyProtection="1"/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39" fontId="3" fillId="0" borderId="0" xfId="0" applyNumberFormat="1" applyFont="1" applyFill="1" applyProtection="1"/>
    <xf numFmtId="37" fontId="3" fillId="0" borderId="0" xfId="0" applyNumberFormat="1" applyFont="1" applyFill="1" applyBorder="1" applyAlignment="1" applyProtection="1">
      <alignment horizontal="centerContinuous"/>
    </xf>
    <xf numFmtId="164" fontId="40" fillId="0" borderId="0" xfId="3" applyNumberFormat="1" applyFont="1" applyAlignment="1">
      <alignment horizontal="right" textRotation="180"/>
    </xf>
    <xf numFmtId="0" fontId="2" fillId="0" borderId="0" xfId="18" applyFont="1" applyFill="1" applyAlignment="1">
      <alignment horizontal="center"/>
    </xf>
    <xf numFmtId="10" fontId="3" fillId="0" borderId="7" xfId="56" applyNumberFormat="1" applyFont="1" applyFill="1" applyBorder="1"/>
    <xf numFmtId="17" fontId="2" fillId="0" borderId="0" xfId="18" applyNumberFormat="1" applyFont="1" applyFill="1" applyAlignment="1">
      <alignment horizontal="center"/>
    </xf>
    <xf numFmtId="17" fontId="2" fillId="0" borderId="0" xfId="18" applyNumberFormat="1" applyFont="1" applyFill="1" applyAlignment="1"/>
    <xf numFmtId="164" fontId="0" fillId="0" borderId="0" xfId="1" applyNumberFormat="1" applyFont="1"/>
    <xf numFmtId="172" fontId="0" fillId="0" borderId="0" xfId="0" applyNumberFormat="1" applyFill="1"/>
    <xf numFmtId="171" fontId="0" fillId="0" borderId="0" xfId="0" applyNumberFormat="1" applyFill="1"/>
    <xf numFmtId="2" fontId="0" fillId="0" borderId="0" xfId="0" applyNumberFormat="1" applyFill="1"/>
    <xf numFmtId="0" fontId="3" fillId="0" borderId="0" xfId="14" applyFont="1" applyFill="1"/>
    <xf numFmtId="0" fontId="40" fillId="0" borderId="0" xfId="14" applyFont="1" applyFill="1"/>
    <xf numFmtId="3" fontId="40" fillId="0" borderId="0" xfId="14" applyNumberFormat="1" applyFont="1" applyFill="1"/>
    <xf numFmtId="164" fontId="40" fillId="0" borderId="0" xfId="3" applyNumberFormat="1" applyFont="1" applyFill="1" applyAlignment="1">
      <alignment horizontal="right" textRotation="180"/>
    </xf>
    <xf numFmtId="0" fontId="3" fillId="0" borderId="0" xfId="14" applyFill="1"/>
    <xf numFmtId="169" fontId="2" fillId="0" borderId="0" xfId="54" applyNumberFormat="1" applyFont="1" applyFill="1" applyAlignment="1">
      <alignment horizontal="center"/>
    </xf>
    <xf numFmtId="0" fontId="3" fillId="0" borderId="0" xfId="49" applyFill="1"/>
    <xf numFmtId="169" fontId="3" fillId="0" borderId="6" xfId="49" applyNumberFormat="1" applyFill="1" applyBorder="1"/>
    <xf numFmtId="0" fontId="35" fillId="0" borderId="0" xfId="53" applyFill="1"/>
    <xf numFmtId="0" fontId="3" fillId="0" borderId="30" xfId="52" applyFont="1" applyFill="1" applyBorder="1" applyAlignment="1">
      <alignment horizontal="center"/>
    </xf>
    <xf numFmtId="0" fontId="3" fillId="0" borderId="0" xfId="52" applyFont="1" applyFill="1" applyBorder="1" applyAlignment="1">
      <alignment horizontal="center"/>
    </xf>
    <xf numFmtId="0" fontId="35" fillId="0" borderId="0" xfId="52" applyFill="1"/>
    <xf numFmtId="0" fontId="35" fillId="0" borderId="31" xfId="50" applyFill="1" applyBorder="1" applyAlignment="1">
      <alignment horizontal="center"/>
    </xf>
    <xf numFmtId="0" fontId="3" fillId="0" borderId="31" xfId="52" applyFont="1" applyFill="1" applyBorder="1" applyAlignment="1">
      <alignment horizontal="center"/>
    </xf>
    <xf numFmtId="0" fontId="2" fillId="0" borderId="0" xfId="52" applyFont="1" applyFill="1" applyAlignment="1">
      <alignment horizontal="center"/>
    </xf>
    <xf numFmtId="175" fontId="3" fillId="0" borderId="31" xfId="52" applyNumberFormat="1" applyFont="1" applyFill="1" applyBorder="1" applyAlignment="1">
      <alignment horizontal="center"/>
    </xf>
    <xf numFmtId="175" fontId="3" fillId="0" borderId="0" xfId="52" applyNumberFormat="1" applyFont="1" applyFill="1" applyBorder="1" applyAlignment="1">
      <alignment horizontal="center"/>
    </xf>
    <xf numFmtId="0" fontId="3" fillId="0" borderId="18" xfId="52" applyFont="1" applyFill="1" applyBorder="1" applyAlignment="1">
      <alignment horizontal="center"/>
    </xf>
    <xf numFmtId="0" fontId="3" fillId="0" borderId="0" xfId="52" applyFont="1" applyFill="1" applyAlignment="1">
      <alignment horizontal="left"/>
    </xf>
    <xf numFmtId="43" fontId="35" fillId="0" borderId="0" xfId="52" applyNumberFormat="1" applyFill="1"/>
    <xf numFmtId="37" fontId="35" fillId="0" borderId="0" xfId="52" applyNumberFormat="1" applyFill="1"/>
    <xf numFmtId="37" fontId="35" fillId="0" borderId="0" xfId="52" applyNumberFormat="1" applyFill="1" applyBorder="1"/>
    <xf numFmtId="0" fontId="26" fillId="0" borderId="0" xfId="52" applyFont="1" applyFill="1" applyAlignment="1">
      <alignment horizontal="right" textRotation="180"/>
    </xf>
    <xf numFmtId="0" fontId="3" fillId="0" borderId="0" xfId="0" applyFont="1" applyFill="1" applyAlignment="1">
      <alignment horizontal="right" textRotation="180" wrapText="1"/>
    </xf>
    <xf numFmtId="164" fontId="0" fillId="0" borderId="0" xfId="0" applyNumberFormat="1"/>
    <xf numFmtId="0" fontId="18" fillId="0" borderId="0" xfId="53" applyFont="1" applyFill="1" applyAlignment="1">
      <alignment horizontal="center"/>
    </xf>
    <xf numFmtId="0" fontId="2" fillId="0" borderId="0" xfId="53" applyFont="1" applyFill="1" applyAlignment="1">
      <alignment horizontal="center"/>
    </xf>
    <xf numFmtId="3" fontId="2" fillId="0" borderId="0" xfId="53" applyNumberFormat="1" applyFont="1" applyFill="1" applyAlignment="1">
      <alignment horizontal="center"/>
    </xf>
    <xf numFmtId="3" fontId="0" fillId="0" borderId="0" xfId="0" applyNumberFormat="1"/>
    <xf numFmtId="0" fontId="3" fillId="0" borderId="0" xfId="53" applyFont="1" applyFill="1"/>
    <xf numFmtId="0" fontId="3" fillId="0" borderId="0" xfId="0" applyFont="1" applyFill="1" applyAlignment="1">
      <alignment horizontal="right"/>
    </xf>
    <xf numFmtId="0" fontId="40" fillId="0" borderId="0" xfId="0" applyFont="1"/>
    <xf numFmtId="0" fontId="40" fillId="0" borderId="0" xfId="0" applyFont="1" applyAlignment="1">
      <alignment horizontal="center"/>
    </xf>
    <xf numFmtId="3" fontId="3" fillId="0" borderId="0" xfId="0" applyNumberFormat="1" applyFont="1"/>
    <xf numFmtId="164" fontId="51" fillId="0" borderId="0" xfId="2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/>
    <xf numFmtId="3" fontId="3" fillId="0" borderId="3" xfId="0" applyNumberFormat="1" applyFont="1" applyFill="1" applyBorder="1"/>
    <xf numFmtId="0" fontId="40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7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/>
    <xf numFmtId="164" fontId="3" fillId="0" borderId="0" xfId="53" applyNumberFormat="1" applyFont="1" applyFill="1"/>
    <xf numFmtId="0" fontId="2" fillId="0" borderId="0" xfId="1" applyNumberFormat="1" applyFont="1" applyFill="1" applyBorder="1" applyAlignment="1">
      <alignment horizontal="center"/>
    </xf>
    <xf numFmtId="43" fontId="0" fillId="0" borderId="1" xfId="1" applyNumberFormat="1" applyFont="1" applyFill="1" applyBorder="1"/>
    <xf numFmtId="10" fontId="0" fillId="0" borderId="1" xfId="1" applyNumberFormat="1" applyFont="1" applyFill="1" applyBorder="1"/>
    <xf numFmtId="10" fontId="2" fillId="0" borderId="1" xfId="1" applyNumberFormat="1" applyFont="1" applyFill="1" applyBorder="1" applyAlignment="1">
      <alignment horizontal="center"/>
    </xf>
    <xf numFmtId="0" fontId="3" fillId="0" borderId="33" xfId="52" applyFont="1" applyBorder="1" applyAlignment="1"/>
    <xf numFmtId="0" fontId="3" fillId="0" borderId="34" xfId="52" applyFont="1" applyBorder="1" applyAlignment="1"/>
    <xf numFmtId="0" fontId="3" fillId="0" borderId="30" xfId="50" applyFont="1" applyFill="1" applyBorder="1" applyAlignment="1">
      <alignment horizontal="center"/>
    </xf>
    <xf numFmtId="43" fontId="0" fillId="0" borderId="0" xfId="1" applyFont="1"/>
    <xf numFmtId="14" fontId="2" fillId="0" borderId="1" xfId="1" applyNumberFormat="1" applyFont="1" applyFill="1" applyBorder="1" applyAlignment="1">
      <alignment horizontal="center"/>
    </xf>
    <xf numFmtId="43" fontId="0" fillId="0" borderId="0" xfId="1" applyFont="1" applyFill="1" applyBorder="1"/>
    <xf numFmtId="43" fontId="33" fillId="0" borderId="0" xfId="1" applyFont="1" applyFill="1" applyBorder="1"/>
    <xf numFmtId="43" fontId="0" fillId="0" borderId="0" xfId="1" applyFont="1" applyFill="1" applyAlignment="1">
      <alignment horizontal="left"/>
    </xf>
    <xf numFmtId="0" fontId="38" fillId="0" borderId="0" xfId="0" applyFont="1" applyFill="1"/>
    <xf numFmtId="0" fontId="2" fillId="0" borderId="0" xfId="0" applyFont="1" applyFill="1"/>
    <xf numFmtId="17" fontId="14" fillId="0" borderId="0" xfId="0" applyNumberFormat="1" applyFont="1" applyFill="1"/>
    <xf numFmtId="37" fontId="0" fillId="0" borderId="6" xfId="0" applyNumberFormat="1" applyFill="1" applyBorder="1"/>
    <xf numFmtId="0" fontId="52" fillId="0" borderId="0" xfId="0" applyFont="1" applyFill="1"/>
    <xf numFmtId="164" fontId="0" fillId="0" borderId="0" xfId="2" applyNumberFormat="1" applyFont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Border="1"/>
    <xf numFmtId="164" fontId="0" fillId="0" borderId="0" xfId="2" applyNumberFormat="1" applyFont="1" applyFill="1" applyBorder="1"/>
    <xf numFmtId="37" fontId="3" fillId="0" borderId="0" xfId="0" applyNumberFormat="1" applyFont="1" applyBorder="1"/>
    <xf numFmtId="43" fontId="3" fillId="0" borderId="0" xfId="2" applyNumberFormat="1" applyFont="1" applyFill="1" applyBorder="1"/>
    <xf numFmtId="0" fontId="26" fillId="0" borderId="0" xfId="0" applyFont="1" applyAlignment="1">
      <alignment textRotation="180"/>
    </xf>
    <xf numFmtId="0" fontId="26" fillId="0" borderId="0" xfId="0" applyFont="1" applyFill="1" applyAlignment="1">
      <alignment horizontal="left" textRotation="180"/>
    </xf>
    <xf numFmtId="0" fontId="26" fillId="0" borderId="0" xfId="0" applyFont="1" applyFill="1" applyAlignment="1">
      <alignment textRotation="180"/>
    </xf>
    <xf numFmtId="0" fontId="26" fillId="0" borderId="0" xfId="0" quotePrefix="1" applyFont="1" applyFill="1" applyAlignment="1">
      <alignment horizontal="left" textRotation="180"/>
    </xf>
    <xf numFmtId="49" fontId="0" fillId="0" borderId="0" xfId="2" applyNumberFormat="1" applyFont="1" applyFill="1" applyAlignment="1">
      <alignment horizontal="left"/>
    </xf>
    <xf numFmtId="164" fontId="0" fillId="0" borderId="0" xfId="2" applyNumberFormat="1" applyFont="1" applyFill="1"/>
    <xf numFmtId="0" fontId="0" fillId="0" borderId="0" xfId="2" applyNumberFormat="1" applyFont="1" applyFill="1" applyAlignment="1">
      <alignment horizontal="center"/>
    </xf>
    <xf numFmtId="37" fontId="0" fillId="0" borderId="0" xfId="0" applyNumberFormat="1" applyFill="1" applyBorder="1"/>
    <xf numFmtId="0" fontId="0" fillId="0" borderId="10" xfId="0" quotePrefix="1" applyFill="1" applyBorder="1" applyAlignment="1">
      <alignment horizontal="left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/>
    <xf numFmtId="0" fontId="0" fillId="0" borderId="13" xfId="0" quotePrefix="1" applyFill="1" applyBorder="1" applyAlignment="1">
      <alignment horizontal="left"/>
    </xf>
    <xf numFmtId="164" fontId="0" fillId="0" borderId="0" xfId="2" applyNumberFormat="1" applyFont="1" applyFill="1" applyBorder="1" applyAlignment="1"/>
    <xf numFmtId="37" fontId="0" fillId="0" borderId="14" xfId="0" applyNumberFormat="1" applyFill="1" applyBorder="1"/>
    <xf numFmtId="0" fontId="0" fillId="0" borderId="0" xfId="0" applyFill="1" applyBorder="1" applyAlignment="1"/>
    <xf numFmtId="164" fontId="0" fillId="0" borderId="1" xfId="2" applyNumberFormat="1" applyFont="1" applyFill="1" applyBorder="1"/>
    <xf numFmtId="49" fontId="0" fillId="0" borderId="13" xfId="2" quotePrefix="1" applyNumberFormat="1" applyFont="1" applyFill="1" applyBorder="1" applyAlignment="1">
      <alignment horizontal="left"/>
    </xf>
    <xf numFmtId="37" fontId="0" fillId="0" borderId="0" xfId="2" quotePrefix="1" applyNumberFormat="1" applyFont="1" applyFill="1" applyBorder="1" applyAlignment="1">
      <alignment horizontal="center"/>
    </xf>
    <xf numFmtId="164" fontId="0" fillId="0" borderId="13" xfId="2" quotePrefix="1" applyNumberFormat="1" applyFont="1" applyFill="1" applyBorder="1" applyAlignment="1">
      <alignment horizontal="left"/>
    </xf>
    <xf numFmtId="10" fontId="11" fillId="0" borderId="0" xfId="55" applyNumberFormat="1" applyFont="1" applyFill="1" applyBorder="1"/>
    <xf numFmtId="10" fontId="11" fillId="0" borderId="14" xfId="55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10" fontId="11" fillId="0" borderId="16" xfId="55" applyNumberFormat="1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37" fontId="0" fillId="0" borderId="14" xfId="2" applyNumberFormat="1" applyFont="1" applyFill="1" applyBorder="1"/>
    <xf numFmtId="49" fontId="0" fillId="0" borderId="13" xfId="2" applyNumberFormat="1" applyFont="1" applyFill="1" applyBorder="1" applyAlignment="1">
      <alignment horizontal="left"/>
    </xf>
    <xf numFmtId="0" fontId="0" fillId="0" borderId="0" xfId="0" applyFont="1" applyFill="1" applyBorder="1"/>
    <xf numFmtId="37" fontId="3" fillId="0" borderId="14" xfId="0" applyNumberFormat="1" applyFont="1" applyFill="1" applyBorder="1"/>
    <xf numFmtId="0" fontId="0" fillId="0" borderId="13" xfId="2" applyNumberFormat="1" applyFont="1" applyFill="1" applyBorder="1" applyAlignment="1">
      <alignment horizontal="center"/>
    </xf>
    <xf numFmtId="166" fontId="0" fillId="0" borderId="0" xfId="55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right"/>
    </xf>
    <xf numFmtId="0" fontId="0" fillId="0" borderId="16" xfId="0" applyFill="1" applyBorder="1"/>
    <xf numFmtId="164" fontId="0" fillId="0" borderId="16" xfId="2" applyNumberFormat="1" applyFont="1" applyFill="1" applyBorder="1"/>
    <xf numFmtId="5" fontId="3" fillId="0" borderId="0" xfId="0" applyNumberFormat="1" applyFont="1" applyFill="1"/>
    <xf numFmtId="37" fontId="2" fillId="0" borderId="0" xfId="0" applyNumberFormat="1" applyFont="1" applyFill="1"/>
    <xf numFmtId="10" fontId="0" fillId="0" borderId="0" xfId="55" applyNumberFormat="1" applyFont="1" applyFill="1"/>
    <xf numFmtId="169" fontId="0" fillId="0" borderId="0" xfId="0" applyNumberFormat="1" applyFill="1"/>
    <xf numFmtId="37" fontId="0" fillId="0" borderId="3" xfId="0" applyNumberFormat="1" applyFill="1" applyBorder="1"/>
    <xf numFmtId="5" fontId="3" fillId="0" borderId="6" xfId="0" applyNumberFormat="1" applyFont="1" applyFill="1" applyBorder="1"/>
    <xf numFmtId="0" fontId="7" fillId="0" borderId="0" xfId="0" applyFont="1" applyFill="1"/>
    <xf numFmtId="5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4" xfId="0" applyNumberFormat="1" applyFont="1" applyFill="1" applyBorder="1" applyAlignment="1">
      <alignment horizontal="right"/>
    </xf>
    <xf numFmtId="10" fontId="5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5" fontId="5" fillId="0" borderId="4" xfId="0" applyNumberFormat="1" applyFont="1" applyFill="1" applyBorder="1"/>
    <xf numFmtId="10" fontId="3" fillId="0" borderId="0" xfId="0" applyNumberFormat="1" applyFont="1" applyFill="1" applyBorder="1"/>
    <xf numFmtId="0" fontId="5" fillId="0" borderId="0" xfId="0" quotePrefix="1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7" fillId="0" borderId="13" xfId="0" applyNumberFormat="1" applyFont="1" applyFill="1" applyBorder="1" applyAlignment="1">
      <alignment horizontal="centerContinuous"/>
    </xf>
    <xf numFmtId="0" fontId="7" fillId="0" borderId="14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5" xfId="0" quotePrefix="1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Continuous"/>
    </xf>
    <xf numFmtId="0" fontId="7" fillId="0" borderId="16" xfId="0" applyNumberFormat="1" applyFont="1" applyFill="1" applyBorder="1" applyAlignment="1">
      <alignment horizontal="center"/>
    </xf>
    <xf numFmtId="37" fontId="5" fillId="0" borderId="0" xfId="0" applyNumberFormat="1" applyFont="1" applyFill="1"/>
    <xf numFmtId="39" fontId="5" fillId="0" borderId="0" xfId="0" applyNumberFormat="1" applyFont="1" applyFill="1"/>
    <xf numFmtId="0" fontId="3" fillId="0" borderId="0" xfId="0" applyNumberFormat="1" applyFont="1" applyFill="1" applyAlignment="1">
      <alignment horizontal="centerContinuous"/>
    </xf>
    <xf numFmtId="0" fontId="5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45" fillId="0" borderId="0" xfId="0" applyFont="1" applyFill="1" applyAlignment="1">
      <alignment horizontal="centerContinuous"/>
    </xf>
    <xf numFmtId="0" fontId="45" fillId="0" borderId="0" xfId="0" applyFont="1" applyFill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71" fontId="5" fillId="0" borderId="0" xfId="10" applyNumberFormat="1" applyFont="1" applyFill="1" applyBorder="1"/>
    <xf numFmtId="0" fontId="7" fillId="0" borderId="19" xfId="0" applyNumberFormat="1" applyFont="1" applyFill="1" applyBorder="1" applyAlignment="1">
      <alignment horizontal="centerContinuous"/>
    </xf>
    <xf numFmtId="37" fontId="3" fillId="0" borderId="0" xfId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right"/>
    </xf>
    <xf numFmtId="5" fontId="0" fillId="0" borderId="7" xfId="0" applyNumberFormat="1" applyFill="1" applyBorder="1"/>
    <xf numFmtId="164" fontId="2" fillId="0" borderId="0" xfId="5" applyNumberFormat="1" applyFont="1" applyFill="1" applyAlignment="1">
      <alignment horizontal="left"/>
    </xf>
    <xf numFmtId="37" fontId="2" fillId="0" borderId="0" xfId="5" quotePrefix="1" applyNumberFormat="1" applyFont="1" applyFill="1" applyAlignment="1">
      <alignment horizontal="left"/>
    </xf>
    <xf numFmtId="17" fontId="7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left"/>
    </xf>
    <xf numFmtId="43" fontId="5" fillId="0" borderId="0" xfId="5" applyFont="1" applyFill="1"/>
    <xf numFmtId="5" fontId="0" fillId="0" borderId="0" xfId="0" applyNumberFormat="1"/>
    <xf numFmtId="0" fontId="7" fillId="0" borderId="0" xfId="0" applyNumberFormat="1" applyFont="1" applyFill="1" applyAlignment="1"/>
    <xf numFmtId="0" fontId="5" fillId="0" borderId="0" xfId="0" applyNumberFormat="1" applyFont="1" applyFill="1" applyAlignment="1"/>
    <xf numFmtId="37" fontId="3" fillId="0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37" fontId="3" fillId="0" borderId="0" xfId="1" quotePrefix="1" applyNumberFormat="1" applyFont="1" applyFill="1" applyAlignment="1">
      <alignment horizontal="right"/>
    </xf>
    <xf numFmtId="17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5" fontId="3" fillId="0" borderId="0" xfId="1" applyNumberFormat="1" applyFont="1" applyFill="1" applyAlignment="1">
      <alignment horizontal="right"/>
    </xf>
    <xf numFmtId="5" fontId="3" fillId="0" borderId="3" xfId="1" applyNumberFormat="1" applyFont="1" applyFill="1" applyBorder="1" applyAlignment="1">
      <alignment horizontal="right"/>
    </xf>
    <xf numFmtId="164" fontId="14" fillId="0" borderId="0" xfId="0" applyNumberFormat="1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5" fontId="3" fillId="0" borderId="0" xfId="0" quotePrefix="1" applyNumberFormat="1" applyFont="1" applyFill="1" applyBorder="1" applyAlignment="1">
      <alignment horizontal="right"/>
    </xf>
    <xf numFmtId="170" fontId="3" fillId="0" borderId="0" xfId="54" quotePrefix="1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10" fontId="6" fillId="0" borderId="0" xfId="0" applyNumberFormat="1" applyFont="1" applyFill="1" applyBorder="1"/>
    <xf numFmtId="10" fontId="21" fillId="0" borderId="0" xfId="0" applyNumberFormat="1" applyFont="1" applyFill="1"/>
    <xf numFmtId="0" fontId="26" fillId="0" borderId="0" xfId="0" applyFont="1" applyFill="1" applyAlignment="1">
      <alignment horizontal="right"/>
    </xf>
    <xf numFmtId="15" fontId="2" fillId="0" borderId="0" xfId="0" quotePrefix="1" applyNumberFormat="1" applyFont="1" applyFill="1" applyAlignment="1">
      <alignment horizontal="center"/>
    </xf>
    <xf numFmtId="37" fontId="0" fillId="0" borderId="0" xfId="2" applyNumberFormat="1" applyFont="1" applyFill="1" applyAlignment="1">
      <alignment horizontal="right"/>
    </xf>
    <xf numFmtId="17" fontId="5" fillId="0" borderId="0" xfId="0" applyNumberFormat="1" applyFont="1" applyFill="1" applyAlignment="1" applyProtection="1">
      <alignment horizontal="left"/>
    </xf>
    <xf numFmtId="164" fontId="0" fillId="0" borderId="0" xfId="0" quotePrefix="1" applyNumberFormat="1" applyFill="1" applyAlignment="1">
      <alignment horizontal="center"/>
    </xf>
    <xf numFmtId="0" fontId="15" fillId="0" borderId="0" xfId="14" applyFont="1"/>
    <xf numFmtId="0" fontId="3" fillId="0" borderId="0" xfId="1" applyNumberFormat="1" applyFont="1" applyAlignment="1">
      <alignment horizontal="center"/>
    </xf>
    <xf numFmtId="164" fontId="46" fillId="0" borderId="0" xfId="1" applyNumberFormat="1" applyFont="1" applyBorder="1" applyAlignment="1">
      <alignment horizontal="center"/>
    </xf>
    <xf numFmtId="0" fontId="19" fillId="0" borderId="0" xfId="0" quotePrefix="1" applyFont="1" applyFill="1" applyAlignment="1">
      <alignment horizontal="left"/>
    </xf>
    <xf numFmtId="164" fontId="3" fillId="0" borderId="0" xfId="1" applyNumberFormat="1" applyFont="1" applyBorder="1"/>
    <xf numFmtId="0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164" fontId="3" fillId="0" borderId="20" xfId="1" quotePrefix="1" applyNumberFormat="1" applyFont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/>
    <xf numFmtId="164" fontId="3" fillId="0" borderId="20" xfId="1" applyNumberFormat="1" applyFont="1" applyBorder="1"/>
    <xf numFmtId="164" fontId="3" fillId="0" borderId="0" xfId="1" quotePrefix="1" applyNumberFormat="1" applyFont="1" applyAlignment="1">
      <alignment horizontal="left"/>
    </xf>
    <xf numFmtId="38" fontId="3" fillId="0" borderId="0" xfId="0" applyNumberFormat="1" applyFont="1"/>
    <xf numFmtId="164" fontId="3" fillId="0" borderId="0" xfId="1" applyNumberFormat="1" applyFont="1" applyAlignment="1">
      <alignment horizontal="left"/>
    </xf>
    <xf numFmtId="164" fontId="3" fillId="0" borderId="0" xfId="1" quotePrefix="1" applyNumberFormat="1" applyFont="1" applyBorder="1" applyAlignment="1">
      <alignment horizontal="left"/>
    </xf>
    <xf numFmtId="0" fontId="3" fillId="0" borderId="0" xfId="1" quotePrefix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169" fontId="3" fillId="0" borderId="0" xfId="54" quotePrefix="1" applyNumberFormat="1" applyFont="1" applyBorder="1" applyAlignment="1">
      <alignment horizontal="left"/>
    </xf>
    <xf numFmtId="169" fontId="3" fillId="0" borderId="0" xfId="54" applyNumberFormat="1" applyFont="1" applyBorder="1"/>
    <xf numFmtId="0" fontId="3" fillId="0" borderId="0" xfId="1" applyNumberFormat="1" applyFont="1" applyAlignment="1">
      <alignment horizontal="left"/>
    </xf>
    <xf numFmtId="164" fontId="2" fillId="0" borderId="0" xfId="1" quotePrefix="1" applyNumberFormat="1" applyFont="1" applyBorder="1" applyAlignment="1">
      <alignment horizontal="left"/>
    </xf>
    <xf numFmtId="164" fontId="3" fillId="0" borderId="34" xfId="1" quotePrefix="1" applyNumberFormat="1" applyFont="1" applyBorder="1" applyAlignment="1">
      <alignment horizontal="left"/>
    </xf>
    <xf numFmtId="164" fontId="2" fillId="0" borderId="0" xfId="1" applyNumberFormat="1" applyFont="1" applyBorder="1"/>
    <xf numFmtId="164" fontId="3" fillId="0" borderId="38" xfId="1" applyNumberFormat="1" applyFont="1" applyBorder="1"/>
    <xf numFmtId="164" fontId="2" fillId="0" borderId="0" xfId="1" applyNumberFormat="1" applyFont="1" applyBorder="1" applyAlignment="1">
      <alignment horizontal="left"/>
    </xf>
    <xf numFmtId="10" fontId="3" fillId="0" borderId="0" xfId="54" applyNumberFormat="1" applyFont="1" applyBorder="1" applyAlignment="1">
      <alignment horizontal="left"/>
    </xf>
    <xf numFmtId="10" fontId="3" fillId="0" borderId="0" xfId="54" applyNumberFormat="1" applyFont="1" applyBorder="1"/>
    <xf numFmtId="10" fontId="3" fillId="0" borderId="0" xfId="54" quotePrefix="1" applyNumberFormat="1" applyFont="1" applyBorder="1" applyAlignment="1">
      <alignment horizontal="left"/>
    </xf>
    <xf numFmtId="164" fontId="3" fillId="0" borderId="20" xfId="1" applyNumberFormat="1" applyFont="1" applyBorder="1" applyAlignment="1">
      <alignment horizontal="left"/>
    </xf>
    <xf numFmtId="0" fontId="26" fillId="0" borderId="0" xfId="53" applyFont="1" applyAlignment="1">
      <alignment horizontal="center" textRotation="180"/>
    </xf>
    <xf numFmtId="0" fontId="3" fillId="0" borderId="0" xfId="1" quotePrefix="1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7" xfId="0" applyBorder="1" applyAlignment="1">
      <alignment horizontal="center" wrapText="1"/>
    </xf>
    <xf numFmtId="164" fontId="0" fillId="0" borderId="0" xfId="6" applyNumberFormat="1" applyFont="1"/>
    <xf numFmtId="164" fontId="0" fillId="0" borderId="6" xfId="0" applyNumberFormat="1" applyBorder="1"/>
    <xf numFmtId="164" fontId="0" fillId="0" borderId="7" xfId="6" applyNumberFormat="1" applyFont="1" applyBorder="1"/>
    <xf numFmtId="164" fontId="0" fillId="0" borderId="6" xfId="6" applyNumberFormat="1" applyFont="1" applyBorder="1"/>
    <xf numFmtId="164" fontId="0" fillId="0" borderId="0" xfId="6" applyNumberFormat="1" applyFont="1" applyBorder="1"/>
    <xf numFmtId="0" fontId="26" fillId="0" borderId="0" xfId="53" applyFont="1" applyAlignment="1">
      <alignment textRotation="180"/>
    </xf>
    <xf numFmtId="43" fontId="40" fillId="0" borderId="0" xfId="1" applyFont="1"/>
    <xf numFmtId="43" fontId="40" fillId="0" borderId="0" xfId="1" quotePrefix="1" applyFont="1"/>
    <xf numFmtId="43" fontId="3" fillId="0" borderId="0" xfId="1" applyFont="1"/>
    <xf numFmtId="43" fontId="1" fillId="0" borderId="0" xfId="1" quotePrefix="1" applyFont="1"/>
    <xf numFmtId="43" fontId="1" fillId="0" borderId="0" xfId="1" applyFont="1"/>
    <xf numFmtId="0" fontId="15" fillId="0" borderId="0" xfId="53" applyFont="1" applyFill="1" applyAlignment="1">
      <alignment horizontal="center"/>
    </xf>
    <xf numFmtId="164" fontId="1" fillId="0" borderId="0" xfId="1" applyNumberFormat="1" applyFont="1"/>
    <xf numFmtId="169" fontId="1" fillId="0" borderId="0" xfId="54" applyNumberFormat="1" applyFont="1" applyFill="1"/>
    <xf numFmtId="0" fontId="1" fillId="0" borderId="0" xfId="49" applyFont="1" applyFill="1"/>
    <xf numFmtId="164" fontId="1" fillId="0" borderId="0" xfId="1" applyNumberFormat="1" applyFont="1" applyFill="1"/>
    <xf numFmtId="169" fontId="1" fillId="0" borderId="6" xfId="54" applyNumberFormat="1" applyFont="1" applyFill="1" applyBorder="1"/>
    <xf numFmtId="0" fontId="1" fillId="0" borderId="0" xfId="51" applyFont="1" applyFill="1"/>
    <xf numFmtId="0" fontId="1" fillId="0" borderId="0" xfId="0" applyFont="1"/>
    <xf numFmtId="0" fontId="1" fillId="0" borderId="0" xfId="53" applyFont="1" applyFill="1" applyAlignment="1">
      <alignment horizontal="center"/>
    </xf>
    <xf numFmtId="173" fontId="1" fillId="0" borderId="18" xfId="53" applyNumberFormat="1" applyFont="1" applyBorder="1" applyAlignment="1">
      <alignment horizontal="center"/>
    </xf>
    <xf numFmtId="3" fontId="1" fillId="0" borderId="7" xfId="53" applyNumberFormat="1" applyFont="1" applyBorder="1"/>
    <xf numFmtId="3" fontId="1" fillId="0" borderId="0" xfId="0" applyNumberFormat="1" applyFont="1" applyFill="1"/>
    <xf numFmtId="164" fontId="1" fillId="0" borderId="9" xfId="7" applyNumberFormat="1" applyFont="1" applyBorder="1"/>
    <xf numFmtId="0" fontId="1" fillId="0" borderId="0" xfId="53" applyFont="1" applyFill="1"/>
    <xf numFmtId="164" fontId="35" fillId="0" borderId="7" xfId="53" applyNumberFormat="1" applyFill="1" applyBorder="1"/>
    <xf numFmtId="0" fontId="2" fillId="0" borderId="0" xfId="0" applyFont="1" applyFill="1" applyAlignment="1">
      <alignment horizontal="center"/>
    </xf>
    <xf numFmtId="0" fontId="35" fillId="0" borderId="0" xfId="50" applyFont="1" applyFill="1" applyBorder="1" applyAlignment="1">
      <alignment horizontal="center"/>
    </xf>
    <xf numFmtId="0" fontId="3" fillId="0" borderId="34" xfId="52" applyFont="1" applyBorder="1" applyAlignment="1">
      <alignment horizontal="center"/>
    </xf>
    <xf numFmtId="0" fontId="1" fillId="0" borderId="0" xfId="52" applyNumberFormat="1" applyFont="1"/>
    <xf numFmtId="0" fontId="1" fillId="0" borderId="2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9" fillId="0" borderId="0" xfId="1" quotePrefix="1" applyNumberFormat="1" applyFont="1" applyFill="1" applyAlignment="1">
      <alignment horizontal="left"/>
    </xf>
    <xf numFmtId="164" fontId="19" fillId="0" borderId="0" xfId="0" quotePrefix="1" applyNumberFormat="1" applyFont="1" applyFill="1" applyAlignment="1">
      <alignment horizontal="left"/>
    </xf>
    <xf numFmtId="164" fontId="1" fillId="0" borderId="0" xfId="1" applyNumberFormat="1" applyFont="1" applyBorder="1"/>
    <xf numFmtId="0" fontId="1" fillId="0" borderId="0" xfId="1" applyNumberFormat="1" applyFont="1" applyBorder="1" applyAlignment="1">
      <alignment horizontal="center"/>
    </xf>
    <xf numFmtId="164" fontId="1" fillId="0" borderId="0" xfId="1" quotePrefix="1" applyNumberFormat="1" applyFont="1" applyBorder="1" applyAlignment="1">
      <alignment horizontal="center"/>
    </xf>
    <xf numFmtId="164" fontId="1" fillId="0" borderId="0" xfId="5" applyNumberFormat="1" applyFont="1" applyBorder="1" applyAlignment="1">
      <alignment horizontal="center"/>
    </xf>
    <xf numFmtId="164" fontId="1" fillId="0" borderId="20" xfId="1" quotePrefix="1" applyNumberFormat="1" applyFont="1" applyBorder="1" applyAlignment="1">
      <alignment horizontal="center"/>
    </xf>
    <xf numFmtId="164" fontId="1" fillId="0" borderId="20" xfId="1" applyNumberFormat="1" applyFont="1" applyBorder="1" applyAlignment="1">
      <alignment horizontal="center"/>
    </xf>
    <xf numFmtId="0" fontId="1" fillId="0" borderId="0" xfId="1" applyNumberFormat="1" applyFont="1" applyAlignment="1">
      <alignment horizontal="center"/>
    </xf>
    <xf numFmtId="164" fontId="1" fillId="0" borderId="0" xfId="1" quotePrefix="1" applyNumberFormat="1" applyFont="1" applyBorder="1" applyAlignment="1">
      <alignment horizontal="left"/>
    </xf>
    <xf numFmtId="0" fontId="1" fillId="0" borderId="0" xfId="1" quotePrefix="1" applyNumberFormat="1" applyFont="1" applyBorder="1" applyAlignment="1">
      <alignment horizontal="left"/>
    </xf>
    <xf numFmtId="164" fontId="1" fillId="0" borderId="3" xfId="1" applyNumberFormat="1" applyFont="1" applyBorder="1"/>
    <xf numFmtId="0" fontId="1" fillId="0" borderId="0" xfId="1" applyNumberFormat="1" applyFont="1" applyBorder="1" applyAlignment="1">
      <alignment horizontal="left"/>
    </xf>
    <xf numFmtId="169" fontId="1" fillId="0" borderId="0" xfId="54" quotePrefix="1" applyNumberFormat="1" applyFont="1" applyBorder="1" applyAlignment="1">
      <alignment horizontal="left"/>
    </xf>
    <xf numFmtId="0" fontId="1" fillId="0" borderId="0" xfId="1" applyNumberFormat="1" applyFont="1" applyAlignment="1">
      <alignment horizontal="left"/>
    </xf>
    <xf numFmtId="10" fontId="1" fillId="0" borderId="0" xfId="54" applyNumberFormat="1" applyFont="1" applyBorder="1" applyAlignment="1">
      <alignment horizontal="left"/>
    </xf>
    <xf numFmtId="10" fontId="1" fillId="0" borderId="0" xfId="54" quotePrefix="1" applyNumberFormat="1" applyFont="1" applyBorder="1" applyAlignment="1">
      <alignment horizontal="left"/>
    </xf>
    <xf numFmtId="10" fontId="1" fillId="0" borderId="20" xfId="47" applyNumberFormat="1" applyFont="1" applyFill="1" applyBorder="1"/>
    <xf numFmtId="0" fontId="2" fillId="0" borderId="0" xfId="1" applyNumberFormat="1" applyFont="1" applyBorder="1" applyAlignment="1">
      <alignment horizontal="center"/>
    </xf>
    <xf numFmtId="0" fontId="1" fillId="0" borderId="0" xfId="88" applyNumberFormat="1" applyFont="1" applyBorder="1" applyAlignment="1">
      <alignment horizontal="center"/>
    </xf>
    <xf numFmtId="164" fontId="1" fillId="0" borderId="39" xfId="88" applyNumberFormat="1" applyFont="1" applyBorder="1" applyAlignment="1">
      <alignment horizontal="center"/>
    </xf>
    <xf numFmtId="164" fontId="1" fillId="0" borderId="34" xfId="88" applyNumberFormat="1" applyFont="1" applyBorder="1" applyAlignment="1">
      <alignment horizontal="center"/>
    </xf>
    <xf numFmtId="0" fontId="1" fillId="0" borderId="0" xfId="88" applyNumberFormat="1" applyFont="1" applyAlignment="1">
      <alignment horizontal="center"/>
    </xf>
    <xf numFmtId="164" fontId="2" fillId="0" borderId="0" xfId="88" applyNumberFormat="1" applyFont="1"/>
    <xf numFmtId="164" fontId="1" fillId="0" borderId="39" xfId="88" applyNumberFormat="1" applyFont="1" applyBorder="1"/>
    <xf numFmtId="164" fontId="1" fillId="0" borderId="0" xfId="88" applyNumberFormat="1" applyFont="1"/>
    <xf numFmtId="164" fontId="1" fillId="0" borderId="20" xfId="88" applyNumberFormat="1" applyFont="1" applyBorder="1"/>
    <xf numFmtId="164" fontId="1" fillId="0" borderId="0" xfId="88" quotePrefix="1" applyNumberFormat="1" applyFont="1" applyBorder="1" applyAlignment="1">
      <alignment horizontal="left"/>
    </xf>
    <xf numFmtId="164" fontId="1" fillId="0" borderId="0" xfId="88" applyNumberFormat="1" applyFont="1" applyBorder="1" applyAlignment="1">
      <alignment horizontal="left"/>
    </xf>
    <xf numFmtId="164" fontId="1" fillId="0" borderId="0" xfId="88" quotePrefix="1" applyNumberFormat="1" applyFont="1" applyAlignment="1">
      <alignment horizontal="left"/>
    </xf>
    <xf numFmtId="164" fontId="1" fillId="0" borderId="20" xfId="88" applyNumberFormat="1" applyFont="1" applyFill="1" applyBorder="1"/>
    <xf numFmtId="164" fontId="1" fillId="0" borderId="0" xfId="88" applyNumberFormat="1" applyFont="1" applyAlignment="1">
      <alignment horizontal="left"/>
    </xf>
    <xf numFmtId="0" fontId="1" fillId="0" borderId="0" xfId="88" quotePrefix="1" applyNumberFormat="1" applyFont="1" applyBorder="1" applyAlignment="1">
      <alignment horizontal="left"/>
    </xf>
    <xf numFmtId="164" fontId="1" fillId="0" borderId="6" xfId="88" applyNumberFormat="1" applyFont="1" applyBorder="1" applyAlignment="1">
      <alignment horizontal="left"/>
    </xf>
    <xf numFmtId="164" fontId="1" fillId="0" borderId="36" xfId="88" applyNumberFormat="1" applyFont="1" applyBorder="1"/>
    <xf numFmtId="164" fontId="1" fillId="0" borderId="3" xfId="88" applyNumberFormat="1" applyFont="1" applyBorder="1"/>
    <xf numFmtId="164" fontId="1" fillId="0" borderId="40" xfId="88" applyNumberFormat="1" applyFont="1" applyBorder="1"/>
    <xf numFmtId="0" fontId="1" fillId="0" borderId="0" xfId="88" applyNumberFormat="1" applyFont="1" applyBorder="1" applyAlignment="1">
      <alignment horizontal="left"/>
    </xf>
    <xf numFmtId="0" fontId="2" fillId="0" borderId="0" xfId="88" applyNumberFormat="1" applyFont="1" applyBorder="1" applyAlignment="1">
      <alignment horizontal="left"/>
    </xf>
    <xf numFmtId="169" fontId="1" fillId="0" borderId="0" xfId="89" quotePrefix="1" applyNumberFormat="1" applyFont="1" applyBorder="1" applyAlignment="1">
      <alignment horizontal="left"/>
    </xf>
    <xf numFmtId="169" fontId="1" fillId="0" borderId="0" xfId="89" applyNumberFormat="1" applyFont="1"/>
    <xf numFmtId="169" fontId="1" fillId="0" borderId="20" xfId="89" applyNumberFormat="1" applyFont="1" applyBorder="1"/>
    <xf numFmtId="0" fontId="1" fillId="0" borderId="0" xfId="88" applyNumberFormat="1" applyFont="1" applyAlignment="1">
      <alignment horizontal="left"/>
    </xf>
    <xf numFmtId="164" fontId="1" fillId="0" borderId="39" xfId="88" quotePrefix="1" applyNumberFormat="1" applyFont="1" applyBorder="1" applyAlignment="1">
      <alignment horizontal="left"/>
    </xf>
    <xf numFmtId="164" fontId="2" fillId="0" borderId="0" xfId="88" quotePrefix="1" applyNumberFormat="1" applyFont="1" applyBorder="1" applyAlignment="1">
      <alignment horizontal="left"/>
    </xf>
    <xf numFmtId="164" fontId="1" fillId="0" borderId="34" xfId="88" quotePrefix="1" applyNumberFormat="1" applyFont="1" applyBorder="1" applyAlignment="1">
      <alignment horizontal="left"/>
    </xf>
    <xf numFmtId="164" fontId="1" fillId="0" borderId="33" xfId="88" applyNumberFormat="1" applyFont="1" applyBorder="1"/>
    <xf numFmtId="164" fontId="2" fillId="0" borderId="0" xfId="88" applyNumberFormat="1" applyFont="1" applyBorder="1"/>
    <xf numFmtId="43" fontId="1" fillId="0" borderId="0" xfId="88" applyNumberFormat="1" applyFont="1"/>
    <xf numFmtId="164" fontId="2" fillId="0" borderId="0" xfId="88" applyNumberFormat="1" applyFont="1" applyBorder="1" applyAlignment="1">
      <alignment horizontal="left"/>
    </xf>
    <xf numFmtId="164" fontId="1" fillId="0" borderId="3" xfId="88" applyNumberFormat="1" applyFont="1" applyBorder="1" applyAlignment="1">
      <alignment horizontal="left"/>
    </xf>
    <xf numFmtId="164" fontId="1" fillId="0" borderId="37" xfId="88" applyNumberFormat="1" applyFont="1" applyBorder="1"/>
    <xf numFmtId="10" fontId="1" fillId="0" borderId="0" xfId="89" applyNumberFormat="1" applyFont="1" applyBorder="1" applyAlignment="1">
      <alignment horizontal="left"/>
    </xf>
    <xf numFmtId="10" fontId="1" fillId="0" borderId="39" xfId="89" applyNumberFormat="1" applyFont="1" applyBorder="1"/>
    <xf numFmtId="10" fontId="1" fillId="0" borderId="0" xfId="89" applyNumberFormat="1" applyFont="1"/>
    <xf numFmtId="10" fontId="1" fillId="0" borderId="20" xfId="89" applyNumberFormat="1" applyFont="1" applyBorder="1"/>
    <xf numFmtId="10" fontId="1" fillId="0" borderId="0" xfId="89" quotePrefix="1" applyNumberFormat="1" applyFont="1" applyBorder="1" applyAlignment="1">
      <alignment horizontal="left"/>
    </xf>
    <xf numFmtId="164" fontId="1" fillId="0" borderId="39" xfId="88" applyNumberFormat="1" applyFont="1" applyBorder="1" applyAlignment="1">
      <alignment horizontal="left"/>
    </xf>
    <xf numFmtId="164" fontId="1" fillId="0" borderId="0" xfId="88" applyNumberFormat="1" applyFont="1" applyBorder="1"/>
    <xf numFmtId="164" fontId="1" fillId="0" borderId="32" xfId="88" applyNumberFormat="1" applyFont="1" applyBorder="1"/>
    <xf numFmtId="164" fontId="1" fillId="0" borderId="41" xfId="88" applyNumberFormat="1" applyFont="1" applyBorder="1"/>
    <xf numFmtId="38" fontId="3" fillId="0" borderId="20" xfId="0" applyNumberFormat="1" applyFont="1" applyBorder="1"/>
    <xf numFmtId="38" fontId="3" fillId="0" borderId="32" xfId="0" applyNumberFormat="1" applyFont="1" applyBorder="1"/>
    <xf numFmtId="41" fontId="1" fillId="0" borderId="0" xfId="88" applyNumberFormat="1" applyFont="1"/>
    <xf numFmtId="41" fontId="1" fillId="0" borderId="0" xfId="88" quotePrefix="1" applyNumberFormat="1" applyFont="1" applyAlignment="1">
      <alignment horizontal="left"/>
    </xf>
    <xf numFmtId="41" fontId="1" fillId="0" borderId="3" xfId="88" applyNumberFormat="1" applyFont="1" applyBorder="1"/>
    <xf numFmtId="164" fontId="1" fillId="0" borderId="33" xfId="88" applyNumberFormat="1" applyFont="1" applyBorder="1" applyAlignment="1">
      <alignment horizontal="center"/>
    </xf>
    <xf numFmtId="164" fontId="1" fillId="0" borderId="33" xfId="88" quotePrefix="1" applyNumberFormat="1" applyFont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164" fontId="1" fillId="0" borderId="0" xfId="1" applyNumberFormat="1" applyFont="1" applyFill="1" applyBorder="1" applyProtection="1">
      <protection locked="0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75" fontId="1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175" fontId="1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31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1" fillId="0" borderId="0" xfId="0" applyFont="1" applyFill="1" applyBorder="1"/>
    <xf numFmtId="37" fontId="2" fillId="0" borderId="0" xfId="1" quotePrefix="1" applyNumberFormat="1" applyFont="1" applyFill="1" applyAlignment="1">
      <alignment horizontal="center"/>
    </xf>
    <xf numFmtId="37" fontId="2" fillId="0" borderId="0" xfId="1" quotePrefix="1" applyNumberFormat="1" applyFont="1" applyFill="1" applyBorder="1" applyAlignment="1">
      <alignment horizontal="center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173" fontId="1" fillId="0" borderId="0" xfId="1" applyNumberFormat="1" applyFont="1" applyFill="1" applyAlignment="1">
      <alignment horizontal="center"/>
    </xf>
    <xf numFmtId="17" fontId="2" fillId="0" borderId="1" xfId="1" quotePrefix="1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17" fontId="2" fillId="0" borderId="0" xfId="1" applyNumberFormat="1" applyFont="1" applyFill="1" applyBorder="1" applyAlignment="1">
      <alignment horizontal="center"/>
    </xf>
    <xf numFmtId="37" fontId="1" fillId="0" borderId="0" xfId="1" applyNumberFormat="1" applyFont="1" applyFill="1"/>
    <xf numFmtId="37" fontId="1" fillId="0" borderId="0" xfId="1" applyNumberFormat="1" applyFont="1" applyFill="1" applyBorder="1"/>
    <xf numFmtId="37" fontId="2" fillId="0" borderId="0" xfId="1" applyNumberFormat="1" applyFont="1" applyFill="1" applyBorder="1"/>
    <xf numFmtId="37" fontId="1" fillId="0" borderId="11" xfId="1" applyNumberFormat="1" applyFont="1" applyFill="1" applyBorder="1"/>
    <xf numFmtId="0" fontId="55" fillId="0" borderId="0" xfId="0" applyFont="1" applyFill="1"/>
    <xf numFmtId="37" fontId="1" fillId="0" borderId="9" xfId="1" applyNumberFormat="1" applyFont="1" applyFill="1" applyBorder="1"/>
    <xf numFmtId="37" fontId="1" fillId="0" borderId="1" xfId="1" applyNumberFormat="1" applyFont="1" applyFill="1" applyBorder="1"/>
    <xf numFmtId="37" fontId="1" fillId="0" borderId="0" xfId="1" applyNumberFormat="1" applyFont="1" applyFill="1" applyAlignment="1">
      <alignment horizontal="left"/>
    </xf>
    <xf numFmtId="0" fontId="1" fillId="0" borderId="0" xfId="1" applyNumberFormat="1" applyFont="1" applyFill="1" applyAlignment="1">
      <alignment horizontal="left"/>
    </xf>
    <xf numFmtId="10" fontId="2" fillId="0" borderId="0" xfId="54" applyNumberFormat="1" applyFont="1" applyFill="1"/>
    <xf numFmtId="0" fontId="2" fillId="0" borderId="0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vertical="top" indent="1"/>
    </xf>
    <xf numFmtId="164" fontId="2" fillId="0" borderId="0" xfId="1" applyNumberFormat="1" applyFont="1" applyFill="1" applyBorder="1" applyAlignment="1">
      <alignment horizontal="left"/>
    </xf>
    <xf numFmtId="173" fontId="1" fillId="0" borderId="0" xfId="1" applyNumberFormat="1" applyFont="1" applyFill="1" applyBorder="1" applyAlignment="1">
      <alignment horizontal="center"/>
    </xf>
    <xf numFmtId="37" fontId="2" fillId="0" borderId="0" xfId="1" quotePrefix="1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/>
    <xf numFmtId="37" fontId="1" fillId="0" borderId="0" xfId="1" quotePrefix="1" applyNumberFormat="1" applyFont="1" applyFill="1" applyBorder="1" applyAlignment="1">
      <alignment horizontal="right"/>
    </xf>
    <xf numFmtId="37" fontId="1" fillId="0" borderId="0" xfId="1" quotePrefix="1" applyNumberFormat="1" applyFont="1" applyFill="1" applyBorder="1" applyAlignment="1">
      <alignment horizontal="center"/>
    </xf>
    <xf numFmtId="9" fontId="1" fillId="0" borderId="0" xfId="54" applyFont="1" applyFill="1" applyBorder="1"/>
    <xf numFmtId="43" fontId="1" fillId="0" borderId="0" xfId="1" applyFont="1" applyFill="1" applyBorder="1"/>
    <xf numFmtId="37" fontId="1" fillId="0" borderId="0" xfId="1" applyNumberFormat="1" applyFont="1" applyFill="1" applyBorder="1" applyAlignment="1">
      <alignment horizontal="left"/>
    </xf>
    <xf numFmtId="49" fontId="1" fillId="0" borderId="0" xfId="1" quotePrefix="1" applyNumberFormat="1" applyFont="1" applyFill="1" applyBorder="1" applyAlignment="1">
      <alignment horizontal="left"/>
    </xf>
    <xf numFmtId="164" fontId="1" fillId="0" borderId="0" xfId="1" quotePrefix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10" fontId="2" fillId="0" borderId="0" xfId="54" applyNumberFormat="1" applyFont="1" applyFill="1" applyBorder="1"/>
    <xf numFmtId="37" fontId="2" fillId="0" borderId="0" xfId="1" applyNumberFormat="1" applyFont="1" applyFill="1" applyAlignment="1"/>
    <xf numFmtId="37" fontId="2" fillId="0" borderId="0" xfId="1" quotePrefix="1" applyNumberFormat="1" applyFont="1" applyFill="1" applyAlignment="1"/>
    <xf numFmtId="37" fontId="42" fillId="0" borderId="1" xfId="1" applyNumberFormat="1" applyFont="1" applyFill="1" applyBorder="1" applyAlignment="1">
      <alignment horizontal="center" wrapText="1"/>
    </xf>
    <xf numFmtId="10" fontId="0" fillId="0" borderId="0" xfId="54" applyNumberFormat="1" applyFont="1" applyFill="1"/>
    <xf numFmtId="10" fontId="0" fillId="0" borderId="14" xfId="54" applyNumberFormat="1" applyFont="1" applyFill="1" applyBorder="1"/>
    <xf numFmtId="37" fontId="5" fillId="0" borderId="6" xfId="0" applyNumberFormat="1" applyFont="1" applyFill="1" applyBorder="1"/>
    <xf numFmtId="10" fontId="5" fillId="0" borderId="0" xfId="54" applyNumberFormat="1" applyFont="1" applyFill="1"/>
    <xf numFmtId="0" fontId="7" fillId="0" borderId="13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10" fontId="5" fillId="0" borderId="6" xfId="54" applyNumberFormat="1" applyFont="1" applyFill="1" applyBorder="1"/>
    <xf numFmtId="0" fontId="1" fillId="0" borderId="0" xfId="0" applyNumberFormat="1" applyFont="1" applyFill="1" applyAlignment="1">
      <alignment horizontal="centerContinuous"/>
    </xf>
    <xf numFmtId="37" fontId="1" fillId="0" borderId="0" xfId="1" quotePrefix="1" applyNumberFormat="1" applyFont="1" applyFill="1" applyAlignment="1">
      <alignment horizontal="right"/>
    </xf>
    <xf numFmtId="10" fontId="1" fillId="0" borderId="0" xfId="0" applyNumberFormat="1" applyFont="1" applyFill="1"/>
    <xf numFmtId="10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17" fontId="1" fillId="0" borderId="0" xfId="0" applyNumberFormat="1" applyFont="1" applyFill="1"/>
    <xf numFmtId="164" fontId="1" fillId="0" borderId="0" xfId="0" applyNumberFormat="1" applyFont="1" applyFill="1"/>
    <xf numFmtId="37" fontId="1" fillId="0" borderId="6" xfId="0" applyNumberFormat="1" applyFont="1" applyFill="1" applyBorder="1"/>
    <xf numFmtId="164" fontId="1" fillId="0" borderId="6" xfId="0" applyNumberFormat="1" applyFont="1" applyFill="1" applyBorder="1"/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37" fontId="2" fillId="0" borderId="0" xfId="0" applyNumberFormat="1" applyFont="1" applyFill="1" applyAlignment="1">
      <alignment horizontal="center"/>
    </xf>
    <xf numFmtId="49" fontId="1" fillId="0" borderId="0" xfId="1" quotePrefix="1" applyNumberFormat="1" applyFont="1" applyFill="1" applyAlignment="1">
      <alignment horizontal="left"/>
    </xf>
    <xf numFmtId="164" fontId="1" fillId="0" borderId="0" xfId="1" quotePrefix="1" applyNumberFormat="1" applyFont="1" applyFill="1" applyAlignment="1">
      <alignment horizontal="left"/>
    </xf>
    <xf numFmtId="167" fontId="2" fillId="0" borderId="0" xfId="54" applyNumberFormat="1" applyFont="1" applyFill="1"/>
    <xf numFmtId="0" fontId="1" fillId="0" borderId="0" xfId="0" applyFont="1" applyBorder="1" applyAlignment="1">
      <alignment horizontal="center"/>
    </xf>
    <xf numFmtId="37" fontId="4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 wrapText="1"/>
    </xf>
    <xf numFmtId="164" fontId="56" fillId="0" borderId="0" xfId="1" applyNumberFormat="1" applyFont="1" applyFill="1" applyBorder="1" applyAlignment="1">
      <alignment horizontal="right" textRotation="180"/>
    </xf>
    <xf numFmtId="168" fontId="0" fillId="0" borderId="0" xfId="10" applyNumberFormat="1" applyFont="1"/>
    <xf numFmtId="168" fontId="0" fillId="0" borderId="6" xfId="10" applyNumberFormat="1" applyFont="1" applyBorder="1"/>
    <xf numFmtId="168" fontId="0" fillId="0" borderId="0" xfId="0" applyNumberFormat="1"/>
    <xf numFmtId="168" fontId="0" fillId="0" borderId="7" xfId="10" applyNumberFormat="1" applyFont="1" applyBorder="1"/>
    <xf numFmtId="168" fontId="0" fillId="0" borderId="0" xfId="10" applyNumberFormat="1" applyFont="1" applyBorder="1"/>
    <xf numFmtId="43" fontId="0" fillId="0" borderId="0" xfId="2" applyNumberFormat="1" applyFont="1"/>
    <xf numFmtId="0" fontId="1" fillId="0" borderId="0" xfId="0" applyFont="1" applyFill="1" applyAlignment="1">
      <alignment horizontal="right"/>
    </xf>
    <xf numFmtId="5" fontId="3" fillId="0" borderId="0" xfId="0" applyNumberFormat="1" applyFont="1"/>
    <xf numFmtId="0" fontId="15" fillId="0" borderId="0" xfId="0" applyFont="1" applyFill="1" applyAlignment="1">
      <alignment horizontal="center"/>
    </xf>
    <xf numFmtId="0" fontId="46" fillId="0" borderId="0" xfId="0" applyFont="1"/>
    <xf numFmtId="164" fontId="15" fillId="0" borderId="0" xfId="5" applyNumberFormat="1" applyFont="1" applyFill="1" applyAlignment="1">
      <alignment horizontal="left"/>
    </xf>
    <xf numFmtId="0" fontId="46" fillId="0" borderId="0" xfId="0" applyFont="1" applyFill="1"/>
    <xf numFmtId="37" fontId="46" fillId="0" borderId="0" xfId="1" applyNumberFormat="1" applyFont="1" applyFill="1" applyAlignment="1">
      <alignment horizontal="right"/>
    </xf>
    <xf numFmtId="0" fontId="46" fillId="0" borderId="0" xfId="0" applyFont="1" applyFill="1" applyBorder="1" applyAlignment="1">
      <alignment horizontal="right"/>
    </xf>
    <xf numFmtId="37" fontId="46" fillId="0" borderId="0" xfId="1" quotePrefix="1" applyNumberFormat="1" applyFont="1" applyFill="1" applyAlignment="1">
      <alignment horizontal="right"/>
    </xf>
    <xf numFmtId="37" fontId="15" fillId="0" borderId="0" xfId="5" quotePrefix="1" applyNumberFormat="1" applyFont="1" applyFill="1" applyAlignment="1">
      <alignment horizontal="left"/>
    </xf>
    <xf numFmtId="0" fontId="57" fillId="0" borderId="0" xfId="0" applyFont="1" applyFill="1" applyAlignment="1"/>
    <xf numFmtId="0" fontId="57" fillId="0" borderId="0" xfId="0" applyFont="1" applyFill="1" applyAlignment="1">
      <alignment horizontal="center"/>
    </xf>
    <xf numFmtId="0" fontId="57" fillId="0" borderId="0" xfId="0" quotePrefix="1" applyFont="1" applyFill="1" applyAlignment="1">
      <alignment horizontal="center"/>
    </xf>
    <xf numFmtId="0" fontId="46" fillId="0" borderId="0" xfId="0" quotePrefix="1" applyNumberFormat="1" applyFont="1" applyFill="1" applyAlignment="1">
      <alignment horizontal="left"/>
    </xf>
    <xf numFmtId="0" fontId="46" fillId="0" borderId="0" xfId="0" applyNumberFormat="1" applyFont="1" applyFill="1" applyAlignment="1">
      <alignment horizontal="left"/>
    </xf>
    <xf numFmtId="3" fontId="46" fillId="0" borderId="0" xfId="0" applyNumberFormat="1" applyFont="1" applyFill="1" applyAlignment="1">
      <alignment horizontal="right"/>
    </xf>
    <xf numFmtId="10" fontId="46" fillId="0" borderId="0" xfId="55" applyNumberFormat="1" applyFont="1" applyFill="1"/>
    <xf numFmtId="43" fontId="46" fillId="0" borderId="0" xfId="0" applyNumberFormat="1" applyFont="1" applyFill="1"/>
    <xf numFmtId="0" fontId="46" fillId="0" borderId="6" xfId="0" applyFont="1" applyFill="1" applyBorder="1"/>
    <xf numFmtId="3" fontId="46" fillId="0" borderId="6" xfId="0" applyNumberFormat="1" applyFont="1" applyFill="1" applyBorder="1" applyAlignment="1">
      <alignment horizontal="right"/>
    </xf>
    <xf numFmtId="0" fontId="46" fillId="0" borderId="0" xfId="0" applyFont="1" applyFill="1" applyBorder="1"/>
    <xf numFmtId="3" fontId="46" fillId="0" borderId="0" xfId="0" applyNumberFormat="1" applyFont="1" applyFill="1" applyBorder="1" applyAlignment="1">
      <alignment horizontal="right"/>
    </xf>
    <xf numFmtId="0" fontId="57" fillId="0" borderId="0" xfId="0" applyFont="1" applyFill="1"/>
    <xf numFmtId="38" fontId="46" fillId="0" borderId="0" xfId="0" applyNumberFormat="1" applyFont="1" applyFill="1" applyAlignment="1">
      <alignment horizontal="right"/>
    </xf>
    <xf numFmtId="0" fontId="46" fillId="0" borderId="0" xfId="0" quotePrefix="1" applyNumberFormat="1" applyFont="1" applyFill="1" applyBorder="1" applyAlignment="1">
      <alignment horizontal="left"/>
    </xf>
    <xf numFmtId="10" fontId="58" fillId="0" borderId="0" xfId="0" applyNumberFormat="1" applyFont="1" applyFill="1"/>
    <xf numFmtId="0" fontId="57" fillId="0" borderId="0" xfId="0" quotePrefix="1" applyNumberFormat="1" applyFont="1" applyFill="1" applyBorder="1" applyAlignment="1">
      <alignment horizontal="left"/>
    </xf>
    <xf numFmtId="5" fontId="17" fillId="0" borderId="0" xfId="0" applyNumberFormat="1" applyFont="1" applyFill="1"/>
    <xf numFmtId="5" fontId="58" fillId="0" borderId="0" xfId="0" applyNumberFormat="1" applyFont="1" applyFill="1" applyBorder="1"/>
    <xf numFmtId="5" fontId="58" fillId="0" borderId="0" xfId="0" applyNumberFormat="1" applyFont="1" applyFill="1"/>
    <xf numFmtId="0" fontId="15" fillId="0" borderId="0" xfId="0" applyFont="1" applyFill="1"/>
    <xf numFmtId="10" fontId="46" fillId="0" borderId="0" xfId="0" applyNumberFormat="1" applyFont="1" applyFill="1"/>
    <xf numFmtId="0" fontId="59" fillId="0" borderId="0" xfId="60" applyFont="1" applyFill="1" applyAlignment="1"/>
    <xf numFmtId="164" fontId="46" fillId="0" borderId="0" xfId="1" applyNumberFormat="1" applyFont="1" applyFill="1"/>
    <xf numFmtId="3" fontId="3" fillId="0" borderId="0" xfId="14" applyNumberFormat="1" applyFont="1" applyFill="1"/>
    <xf numFmtId="14" fontId="11" fillId="0" borderId="0" xfId="0" quotePrefix="1" applyNumberFormat="1" applyFont="1" applyFill="1" applyBorder="1" applyAlignment="1">
      <alignment horizontal="left"/>
    </xf>
    <xf numFmtId="37" fontId="2" fillId="0" borderId="0" xfId="5" applyNumberFormat="1" applyFont="1" applyFill="1" applyBorder="1" applyAlignment="1">
      <alignment horizontal="center"/>
    </xf>
    <xf numFmtId="37" fontId="19" fillId="0" borderId="1" xfId="5" applyNumberFormat="1" applyFont="1" applyFill="1" applyBorder="1" applyAlignment="1">
      <alignment horizontal="center"/>
    </xf>
    <xf numFmtId="0" fontId="1" fillId="0" borderId="0" xfId="51" applyFont="1"/>
    <xf numFmtId="37" fontId="35" fillId="0" borderId="3" xfId="52" applyNumberFormat="1" applyBorder="1"/>
    <xf numFmtId="37" fontId="35" fillId="0" borderId="34" xfId="52" applyNumberFormat="1" applyFill="1" applyBorder="1"/>
    <xf numFmtId="37" fontId="42" fillId="0" borderId="0" xfId="1" applyNumberFormat="1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/>
    <xf numFmtId="164" fontId="2" fillId="0" borderId="0" xfId="2" applyNumberFormat="1" applyFont="1" applyBorder="1"/>
    <xf numFmtId="164" fontId="0" fillId="0" borderId="6" xfId="2" applyNumberFormat="1" applyFont="1" applyBorder="1"/>
    <xf numFmtId="37" fontId="6" fillId="0" borderId="0" xfId="0" applyNumberFormat="1" applyFont="1" applyFill="1" applyBorder="1" applyProtection="1"/>
    <xf numFmtId="37" fontId="5" fillId="0" borderId="6" xfId="17" applyNumberFormat="1" applyFont="1" applyFill="1" applyBorder="1" applyProtection="1"/>
    <xf numFmtId="164" fontId="0" fillId="0" borderId="6" xfId="2" applyNumberFormat="1" applyFont="1" applyFill="1" applyBorder="1"/>
    <xf numFmtId="37" fontId="3" fillId="0" borderId="6" xfId="0" applyNumberFormat="1" applyFont="1" applyFill="1" applyBorder="1"/>
    <xf numFmtId="164" fontId="0" fillId="0" borderId="3" xfId="2" applyNumberFormat="1" applyFont="1" applyBorder="1"/>
    <xf numFmtId="37" fontId="3" fillId="0" borderId="3" xfId="0" applyNumberFormat="1" applyFont="1" applyBorder="1"/>
    <xf numFmtId="43" fontId="0" fillId="0" borderId="0" xfId="2" applyNumberFormat="1" applyFont="1" applyBorder="1"/>
    <xf numFmtId="176" fontId="0" fillId="0" borderId="42" xfId="10" applyNumberFormat="1" applyFont="1" applyBorder="1"/>
    <xf numFmtId="43" fontId="48" fillId="0" borderId="0" xfId="2" applyNumberFormat="1" applyFont="1" applyFill="1"/>
    <xf numFmtId="43" fontId="0" fillId="0" borderId="0" xfId="0" applyNumberFormat="1"/>
    <xf numFmtId="0" fontId="1" fillId="0" borderId="0" xfId="14" applyFont="1" applyFill="1" applyAlignment="1">
      <alignment horizontal="right"/>
    </xf>
    <xf numFmtId="49" fontId="1" fillId="0" borderId="0" xfId="2" applyNumberFormat="1" applyFont="1" applyFill="1" applyAlignment="1">
      <alignment horizontal="left"/>
    </xf>
    <xf numFmtId="164" fontId="1" fillId="0" borderId="0" xfId="2" applyNumberFormat="1" applyFont="1" applyFill="1"/>
    <xf numFmtId="37" fontId="0" fillId="0" borderId="42" xfId="0" applyNumberFormat="1" applyFill="1" applyBorder="1"/>
    <xf numFmtId="37" fontId="0" fillId="0" borderId="6" xfId="2" applyNumberFormat="1" applyFont="1" applyFill="1" applyBorder="1"/>
    <xf numFmtId="0" fontId="1" fillId="0" borderId="0" xfId="0" applyFont="1" applyAlignment="1">
      <alignment horizontal="center"/>
    </xf>
    <xf numFmtId="37" fontId="0" fillId="0" borderId="3" xfId="0" applyNumberFormat="1" applyBorder="1"/>
    <xf numFmtId="164" fontId="1" fillId="0" borderId="36" xfId="88" applyNumberFormat="1" applyFont="1" applyBorder="1" applyAlignment="1">
      <alignment horizontal="left"/>
    </xf>
    <xf numFmtId="164" fontId="1" fillId="0" borderId="37" xfId="88" applyNumberFormat="1" applyFont="1" applyBorder="1" applyAlignment="1">
      <alignment horizontal="left"/>
    </xf>
    <xf numFmtId="164" fontId="1" fillId="0" borderId="0" xfId="2" applyNumberFormat="1" applyFont="1" applyFill="1" applyBorder="1" applyAlignment="1">
      <alignment horizontal="center"/>
    </xf>
    <xf numFmtId="0" fontId="1" fillId="0" borderId="0" xfId="14" applyFont="1" applyFill="1"/>
    <xf numFmtId="10" fontId="1" fillId="0" borderId="0" xfId="14" applyNumberFormat="1" applyFont="1" applyFill="1"/>
    <xf numFmtId="10" fontId="1" fillId="0" borderId="0" xfId="54" applyNumberFormat="1" applyFont="1" applyFill="1"/>
    <xf numFmtId="10" fontId="1" fillId="0" borderId="0" xfId="54" applyNumberFormat="1" applyFont="1" applyFill="1" applyBorder="1"/>
    <xf numFmtId="10" fontId="1" fillId="0" borderId="0" xfId="14" applyNumberFormat="1" applyFont="1" applyFill="1" applyBorder="1"/>
    <xf numFmtId="10" fontId="1" fillId="0" borderId="0" xfId="54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0" xfId="0" applyFont="1" applyBorder="1"/>
    <xf numFmtId="37" fontId="1" fillId="0" borderId="0" xfId="0" applyNumberFormat="1" applyFont="1" applyBorder="1"/>
    <xf numFmtId="164" fontId="1" fillId="0" borderId="0" xfId="2" applyNumberFormat="1" applyFont="1"/>
    <xf numFmtId="164" fontId="3" fillId="0" borderId="6" xfId="5" applyNumberFormat="1" applyFont="1" applyFill="1" applyBorder="1"/>
    <xf numFmtId="10" fontId="5" fillId="0" borderId="0" xfId="0" applyNumberFormat="1" applyFont="1" applyFill="1" applyBorder="1"/>
    <xf numFmtId="5" fontId="5" fillId="0" borderId="6" xfId="0" applyNumberFormat="1" applyFont="1" applyFill="1" applyBorder="1"/>
    <xf numFmtId="37" fontId="5" fillId="0" borderId="2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 vertical="center"/>
    </xf>
    <xf numFmtId="37" fontId="2" fillId="0" borderId="1" xfId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5" fillId="0" borderId="0" xfId="52" applyFont="1" applyAlignment="1">
      <alignment horizontal="center"/>
    </xf>
    <xf numFmtId="0" fontId="35" fillId="0" borderId="33" xfId="52" applyBorder="1" applyAlignment="1">
      <alignment horizontal="center"/>
    </xf>
    <xf numFmtId="0" fontId="35" fillId="0" borderId="34" xfId="52" applyBorder="1" applyAlignment="1">
      <alignment horizontal="center"/>
    </xf>
    <xf numFmtId="0" fontId="15" fillId="0" borderId="0" xfId="53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5" fontId="2" fillId="0" borderId="0" xfId="0" quotePrefix="1" applyNumberFormat="1" applyFont="1" applyFill="1" applyAlignment="1">
      <alignment horizontal="center"/>
    </xf>
    <xf numFmtId="0" fontId="44" fillId="0" borderId="0" xfId="49" applyFont="1" applyAlignment="1">
      <alignment horizontal="center" wrapText="1"/>
    </xf>
    <xf numFmtId="0" fontId="44" fillId="0" borderId="0" xfId="49" applyFont="1" applyFill="1" applyAlignment="1">
      <alignment horizontal="center" wrapText="1"/>
    </xf>
    <xf numFmtId="0" fontId="20" fillId="0" borderId="0" xfId="0" applyFont="1" applyAlignment="1">
      <alignment horizontal="center"/>
    </xf>
    <xf numFmtId="164" fontId="2" fillId="0" borderId="1" xfId="5" applyNumberFormat="1" applyFont="1" applyFill="1" applyBorder="1" applyAlignment="1">
      <alignment horizontal="center"/>
    </xf>
    <xf numFmtId="164" fontId="39" fillId="0" borderId="0" xfId="1" applyNumberFormat="1" applyFont="1" applyFill="1" applyBorder="1" applyAlignment="1">
      <alignment horizontal="right" textRotation="180"/>
    </xf>
    <xf numFmtId="0" fontId="26" fillId="0" borderId="0" xfId="53" applyFont="1" applyAlignment="1">
      <alignment horizontal="center" textRotation="180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37" fontId="17" fillId="0" borderId="0" xfId="0" applyNumberFormat="1" applyFont="1" applyFill="1" applyAlignment="1" applyProtection="1">
      <alignment horizontal="center"/>
    </xf>
    <xf numFmtId="164" fontId="37" fillId="0" borderId="0" xfId="1" applyNumberFormat="1" applyFont="1" applyFill="1" applyBorder="1" applyAlignment="1">
      <alignment horizontal="center" textRotation="180"/>
    </xf>
    <xf numFmtId="164" fontId="2" fillId="0" borderId="13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164" fontId="8" fillId="0" borderId="0" xfId="0" quotePrefix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6" fillId="0" borderId="7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6" fillId="0" borderId="0" xfId="0" applyFont="1" applyAlignment="1">
      <alignment textRotation="180"/>
    </xf>
    <xf numFmtId="0" fontId="26" fillId="0" borderId="0" xfId="0" quotePrefix="1" applyFont="1" applyAlignment="1">
      <alignment horizontal="left" textRotation="180"/>
    </xf>
    <xf numFmtId="0" fontId="26" fillId="0" borderId="0" xfId="0" applyFont="1" applyFill="1" applyAlignment="1">
      <alignment horizontal="left" textRotation="180"/>
    </xf>
    <xf numFmtId="0" fontId="26" fillId="0" borderId="0" xfId="0" applyFont="1" applyFill="1" applyAlignment="1">
      <alignment textRotation="180"/>
    </xf>
    <xf numFmtId="0" fontId="17" fillId="0" borderId="0" xfId="0" applyFont="1" applyFill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37" fontId="19" fillId="0" borderId="1" xfId="5" applyNumberFormat="1" applyFont="1" applyFill="1" applyBorder="1" applyAlignment="1">
      <alignment horizontal="center"/>
    </xf>
    <xf numFmtId="37" fontId="2" fillId="0" borderId="0" xfId="5" applyNumberFormat="1" applyFont="1" applyFill="1" applyBorder="1" applyAlignment="1">
      <alignment horizontal="center"/>
    </xf>
  </cellXfs>
  <cellStyles count="90">
    <cellStyle name="Comma" xfId="1" builtinId="3"/>
    <cellStyle name="Comma 10" xfId="2"/>
    <cellStyle name="Comma 18" xfId="3"/>
    <cellStyle name="Comma 19" xfId="4"/>
    <cellStyle name="Comma 2" xfId="5"/>
    <cellStyle name="Comma 27" xfId="6"/>
    <cellStyle name="Comma 3 2" xfId="7"/>
    <cellStyle name="Comma 4" xfId="8"/>
    <cellStyle name="Comma 6" xfId="88"/>
    <cellStyle name="Comma 8" xfId="9"/>
    <cellStyle name="Currency" xfId="10" builtinId="4"/>
    <cellStyle name="Currency 10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9" xfId="17"/>
    <cellStyle name="Normal 2" xfId="18"/>
    <cellStyle name="Normal 2 10" xfId="19"/>
    <cellStyle name="Normal 2 11" xfId="20"/>
    <cellStyle name="Normal 2 12" xfId="21"/>
    <cellStyle name="Normal 2 13" xfId="22"/>
    <cellStyle name="Normal 2 14" xfId="23"/>
    <cellStyle name="Normal 2 2" xfId="24"/>
    <cellStyle name="Normal 2 3" xfId="25"/>
    <cellStyle name="Normal 2 4" xfId="26"/>
    <cellStyle name="Normal 2 5" xfId="27"/>
    <cellStyle name="Normal 2 6" xfId="28"/>
    <cellStyle name="Normal 2 7" xfId="29"/>
    <cellStyle name="Normal 2 8" xfId="30"/>
    <cellStyle name="Normal 2 9" xfId="31"/>
    <cellStyle name="Normal 20" xfId="32"/>
    <cellStyle name="Normal 3 10" xfId="33"/>
    <cellStyle name="Normal 3 11" xfId="34"/>
    <cellStyle name="Normal 3 12" xfId="35"/>
    <cellStyle name="Normal 3 13" xfId="36"/>
    <cellStyle name="Normal 3 14" xfId="37"/>
    <cellStyle name="Normal 3 2" xfId="38"/>
    <cellStyle name="Normal 3 3" xfId="39"/>
    <cellStyle name="Normal 3 4" xfId="40"/>
    <cellStyle name="Normal 3 5" xfId="41"/>
    <cellStyle name="Normal 3 6" xfId="42"/>
    <cellStyle name="Normal 3 7" xfId="43"/>
    <cellStyle name="Normal 3 8" xfId="44"/>
    <cellStyle name="Normal 3 9" xfId="45"/>
    <cellStyle name="Normal 5" xfId="46"/>
    <cellStyle name="Normal 7" xfId="47"/>
    <cellStyle name="Normal 8" xfId="48"/>
    <cellStyle name="Normal_QGC Exhibit 5.02" xfId="49"/>
    <cellStyle name="Normal_QGC Exhibit 5.05" xfId="50"/>
    <cellStyle name="Normal_QGC Exhibit 5.08" xfId="51"/>
    <cellStyle name="Normal_QGC Exhibit 5.15" xfId="52"/>
    <cellStyle name="Normal_QGC Exhibit 5.17" xfId="53"/>
    <cellStyle name="Percent" xfId="54" builtinId="5"/>
    <cellStyle name="Percent 10" xfId="55"/>
    <cellStyle name="Percent 2" xfId="56"/>
    <cellStyle name="Percent 24" xfId="57"/>
    <cellStyle name="Percent 5" xfId="89"/>
    <cellStyle name="PSChar" xfId="58"/>
    <cellStyle name="PSChar 2" xfId="59"/>
    <cellStyle name="PSChar 3" xfId="60"/>
    <cellStyle name="PSChar 4" xfId="61"/>
    <cellStyle name="PSChar 5" xfId="62"/>
    <cellStyle name="PSDate" xfId="63"/>
    <cellStyle name="PSDate 2" xfId="64"/>
    <cellStyle name="PSDate 3" xfId="65"/>
    <cellStyle name="PSDate 4" xfId="66"/>
    <cellStyle name="PSDate 5" xfId="67"/>
    <cellStyle name="PSDec" xfId="68"/>
    <cellStyle name="PSDec 2" xfId="69"/>
    <cellStyle name="PSDec 3" xfId="70"/>
    <cellStyle name="PSDec 4" xfId="71"/>
    <cellStyle name="PSDec 5" xfId="72"/>
    <cellStyle name="PSHeading" xfId="73"/>
    <cellStyle name="PSHeading 2" xfId="74"/>
    <cellStyle name="PSHeading 3" xfId="75"/>
    <cellStyle name="PSHeading 4" xfId="76"/>
    <cellStyle name="PSHeading 5" xfId="77"/>
    <cellStyle name="PSInt" xfId="78"/>
    <cellStyle name="PSInt 2" xfId="79"/>
    <cellStyle name="PSInt 3" xfId="80"/>
    <cellStyle name="PSInt 4" xfId="81"/>
    <cellStyle name="PSInt 5" xfId="82"/>
    <cellStyle name="PSSpacer" xfId="83"/>
    <cellStyle name="PSSpacer 2" xfId="84"/>
    <cellStyle name="PSSpacer 3" xfId="85"/>
    <cellStyle name="PSSpacer 4" xfId="86"/>
    <cellStyle name="PSSpacer 5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externalLink" Target="externalLinks/externalLink8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externalLink" Target="externalLinks/externalLink2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Utah General Service Temperature-Adjusted Use Per Customer
12-Month Moving Total</a:t>
            </a:r>
          </a:p>
        </c:rich>
      </c:tx>
      <c:layout>
        <c:manualLayout>
          <c:xMode val="edge"/>
          <c:yMode val="edge"/>
          <c:x val="0.274626808720561"/>
          <c:y val="4.469292844850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592592592592587E-2"/>
          <c:y val="0.16361071932299012"/>
          <c:w val="0.82510288065843618"/>
          <c:h val="0.66713681241184764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'3.14_TMMT_Data'!$A$1:$A$38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'3.14_TMMT_Data'!$B$1:$B$36</c:f>
              <c:numCache>
                <c:formatCode>#,##0.00</c:formatCode>
                <c:ptCount val="36"/>
                <c:pt idx="0">
                  <c:v>176.7</c:v>
                </c:pt>
                <c:pt idx="1">
                  <c:v>170.2</c:v>
                </c:pt>
                <c:pt idx="2">
                  <c:v>165.8</c:v>
                </c:pt>
                <c:pt idx="3">
                  <c:v>170.8</c:v>
                </c:pt>
                <c:pt idx="4">
                  <c:v>161.19999999999999</c:v>
                </c:pt>
                <c:pt idx="5">
                  <c:v>153.9</c:v>
                </c:pt>
                <c:pt idx="6">
                  <c:v>146.30000000000001</c:v>
                </c:pt>
                <c:pt idx="7">
                  <c:v>146.5</c:v>
                </c:pt>
                <c:pt idx="8">
                  <c:v>143.9</c:v>
                </c:pt>
                <c:pt idx="9">
                  <c:v>140.6</c:v>
                </c:pt>
                <c:pt idx="10">
                  <c:v>143.80000000000001</c:v>
                </c:pt>
                <c:pt idx="11">
                  <c:v>143.4</c:v>
                </c:pt>
                <c:pt idx="12">
                  <c:v>140.4</c:v>
                </c:pt>
                <c:pt idx="13">
                  <c:v>140.6</c:v>
                </c:pt>
                <c:pt idx="14">
                  <c:v>140.4</c:v>
                </c:pt>
                <c:pt idx="15">
                  <c:v>140.30000000000001</c:v>
                </c:pt>
                <c:pt idx="16">
                  <c:v>142.80000000000001</c:v>
                </c:pt>
                <c:pt idx="17">
                  <c:v>141.80000000000001</c:v>
                </c:pt>
                <c:pt idx="18">
                  <c:v>131.4</c:v>
                </c:pt>
                <c:pt idx="19">
                  <c:v>128.30000000000001</c:v>
                </c:pt>
                <c:pt idx="20">
                  <c:v>125.9</c:v>
                </c:pt>
                <c:pt idx="21">
                  <c:v>119.3</c:v>
                </c:pt>
                <c:pt idx="22">
                  <c:v>117.4</c:v>
                </c:pt>
                <c:pt idx="23">
                  <c:v>118.9</c:v>
                </c:pt>
                <c:pt idx="24">
                  <c:v>114.9</c:v>
                </c:pt>
                <c:pt idx="25">
                  <c:v>113.32208897311884</c:v>
                </c:pt>
                <c:pt idx="26">
                  <c:v>114.28606523744665</c:v>
                </c:pt>
                <c:pt idx="27">
                  <c:v>108.54250970264356</c:v>
                </c:pt>
                <c:pt idx="28">
                  <c:v>110.15517532466262</c:v>
                </c:pt>
                <c:pt idx="29">
                  <c:v>108.44757014030132</c:v>
                </c:pt>
                <c:pt idx="30">
                  <c:v>106.76231273751085</c:v>
                </c:pt>
                <c:pt idx="31">
                  <c:v>110.44788420835447</c:v>
                </c:pt>
                <c:pt idx="32">
                  <c:v>108.95292987967699</c:v>
                </c:pt>
                <c:pt idx="33">
                  <c:v>108.99</c:v>
                </c:pt>
                <c:pt idx="34">
                  <c:v>110.45</c:v>
                </c:pt>
                <c:pt idx="35">
                  <c:v>105.48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'3.14_TMMT_Data'!$A$1:$A$38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'3.14_TMMT_Data'!$C$1:$C$38</c:f>
              <c:numCache>
                <c:formatCode>General</c:formatCode>
                <c:ptCount val="38"/>
                <c:pt idx="35">
                  <c:v>105.48</c:v>
                </c:pt>
                <c:pt idx="36">
                  <c:v>104.22</c:v>
                </c:pt>
                <c:pt idx="37">
                  <c:v>102.91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10504"/>
        <c:axId val="204952248"/>
      </c:lineChart>
      <c:catAx>
        <c:axId val="203210504"/>
        <c:scaling>
          <c:orientation val="minMax"/>
        </c:scaling>
        <c:delete val="0"/>
        <c:axPos val="b"/>
        <c:majorGridlines/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Dth Per Customer</a:t>
                </a:r>
              </a:p>
            </c:rich>
          </c:tx>
          <c:layout>
            <c:manualLayout>
              <c:xMode val="edge"/>
              <c:yMode val="edge"/>
              <c:x val="8.9551734382111899E-3"/>
              <c:y val="0.42737431135311815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95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5224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Questar Gas Company
Docket No. 16-057-03
QGC Exhibit 3.14</a:t>
                </a:r>
              </a:p>
            </c:rich>
          </c:tx>
          <c:layout>
            <c:manualLayout>
              <c:xMode val="edge"/>
              <c:yMode val="edge"/>
              <c:x val="0.94509349882666538"/>
              <c:y val="0.8152395154335980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210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25" right="0" top="0.75" bottom="0.05" header="0" footer="0"/>
  <pageSetup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57</xdr:row>
          <xdr:rowOff>152400</xdr:rowOff>
        </xdr:from>
        <xdr:to>
          <xdr:col>4</xdr:col>
          <xdr:colOff>381000</xdr:colOff>
          <xdr:row>57</xdr:row>
          <xdr:rowOff>152400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35</xdr:row>
          <xdr:rowOff>123825</xdr:rowOff>
        </xdr:from>
        <xdr:to>
          <xdr:col>3</xdr:col>
          <xdr:colOff>2543175</xdr:colOff>
          <xdr:row>35</xdr:row>
          <xdr:rowOff>123825</xdr:rowOff>
        </xdr:to>
        <xdr:sp macro="" textlink="">
          <xdr:nvSpPr>
            <xdr:cNvPr id="22534" name="Button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79</xdr:row>
          <xdr:rowOff>123825</xdr:rowOff>
        </xdr:from>
        <xdr:to>
          <xdr:col>3</xdr:col>
          <xdr:colOff>2543175</xdr:colOff>
          <xdr:row>79</xdr:row>
          <xdr:rowOff>123825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35</xdr:row>
          <xdr:rowOff>123825</xdr:rowOff>
        </xdr:from>
        <xdr:to>
          <xdr:col>3</xdr:col>
          <xdr:colOff>2543175</xdr:colOff>
          <xdr:row>35</xdr:row>
          <xdr:rowOff>123825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79</xdr:row>
          <xdr:rowOff>123825</xdr:rowOff>
        </xdr:from>
        <xdr:to>
          <xdr:col>3</xdr:col>
          <xdr:colOff>2543175</xdr:colOff>
          <xdr:row>79</xdr:row>
          <xdr:rowOff>123825</xdr:rowOff>
        </xdr:to>
        <xdr:sp macro="" textlink="">
          <xdr:nvSpPr>
            <xdr:cNvPr id="22537" name="Button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35</xdr:row>
          <xdr:rowOff>123825</xdr:rowOff>
        </xdr:from>
        <xdr:to>
          <xdr:col>3</xdr:col>
          <xdr:colOff>2543175</xdr:colOff>
          <xdr:row>35</xdr:row>
          <xdr:rowOff>123825</xdr:rowOff>
        </xdr:to>
        <xdr:sp macro="" textlink="">
          <xdr:nvSpPr>
            <xdr:cNvPr id="22542" name="Button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79</xdr:row>
          <xdr:rowOff>123825</xdr:rowOff>
        </xdr:from>
        <xdr:to>
          <xdr:col>3</xdr:col>
          <xdr:colOff>2543175</xdr:colOff>
          <xdr:row>79</xdr:row>
          <xdr:rowOff>123825</xdr:rowOff>
        </xdr:to>
        <xdr:sp macro="" textlink="">
          <xdr:nvSpPr>
            <xdr:cNvPr id="22543" name="Button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35</xdr:row>
          <xdr:rowOff>123825</xdr:rowOff>
        </xdr:from>
        <xdr:to>
          <xdr:col>3</xdr:col>
          <xdr:colOff>2543175</xdr:colOff>
          <xdr:row>35</xdr:row>
          <xdr:rowOff>123825</xdr:rowOff>
        </xdr:to>
        <xdr:sp macro="" textlink="">
          <xdr:nvSpPr>
            <xdr:cNvPr id="22544" name="Button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79</xdr:row>
          <xdr:rowOff>123825</xdr:rowOff>
        </xdr:from>
        <xdr:to>
          <xdr:col>3</xdr:col>
          <xdr:colOff>2543175</xdr:colOff>
          <xdr:row>79</xdr:row>
          <xdr:rowOff>123825</xdr:rowOff>
        </xdr:to>
        <xdr:sp macro="" textlink="">
          <xdr:nvSpPr>
            <xdr:cNvPr id="22545" name="Button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57150</xdr:rowOff>
        </xdr:from>
        <xdr:to>
          <xdr:col>0</xdr:col>
          <xdr:colOff>0</xdr:colOff>
          <xdr:row>4</xdr:row>
          <xdr:rowOff>66675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1" name="Button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866775</xdr:colOff>
          <xdr:row>0</xdr:row>
          <xdr:rowOff>0</xdr:rowOff>
        </xdr:from>
        <xdr:to>
          <xdr:col>7</xdr:col>
          <xdr:colOff>866775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26</xdr:row>
          <xdr:rowOff>180975</xdr:rowOff>
        </xdr:from>
        <xdr:to>
          <xdr:col>5</xdr:col>
          <xdr:colOff>381000</xdr:colOff>
          <xdr:row>26</xdr:row>
          <xdr:rowOff>180975</xdr:rowOff>
        </xdr:to>
        <xdr:sp macro="" textlink="">
          <xdr:nvSpPr>
            <xdr:cNvPr id="69633" name="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57</xdr:row>
          <xdr:rowOff>152400</xdr:rowOff>
        </xdr:from>
        <xdr:to>
          <xdr:col>5</xdr:col>
          <xdr:colOff>381000</xdr:colOff>
          <xdr:row>57</xdr:row>
          <xdr:rowOff>152400</xdr:rowOff>
        </xdr:to>
        <xdr:sp macro="" textlink="">
          <xdr:nvSpPr>
            <xdr:cNvPr id="69634" name="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35</xdr:row>
          <xdr:rowOff>123825</xdr:rowOff>
        </xdr:from>
        <xdr:to>
          <xdr:col>3</xdr:col>
          <xdr:colOff>2543175</xdr:colOff>
          <xdr:row>35</xdr:row>
          <xdr:rowOff>123825</xdr:rowOff>
        </xdr:to>
        <xdr:sp macro="" textlink="">
          <xdr:nvSpPr>
            <xdr:cNvPr id="69639" name="Button 7" hidden="1">
              <a:extLst>
                <a:ext uri="{63B3BB69-23CF-44E3-9099-C40C66FF867C}">
                  <a14:compatExt spid="_x0000_s69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79</xdr:row>
          <xdr:rowOff>123825</xdr:rowOff>
        </xdr:from>
        <xdr:to>
          <xdr:col>3</xdr:col>
          <xdr:colOff>2543175</xdr:colOff>
          <xdr:row>79</xdr:row>
          <xdr:rowOff>123825</xdr:rowOff>
        </xdr:to>
        <xdr:sp macro="" textlink="">
          <xdr:nvSpPr>
            <xdr:cNvPr id="69640" name="Button 8" hidden="1">
              <a:extLst>
                <a:ext uri="{63B3BB69-23CF-44E3-9099-C40C66FF867C}">
                  <a14:compatExt spid="_x0000_s69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35</xdr:row>
          <xdr:rowOff>123825</xdr:rowOff>
        </xdr:from>
        <xdr:to>
          <xdr:col>3</xdr:col>
          <xdr:colOff>2543175</xdr:colOff>
          <xdr:row>35</xdr:row>
          <xdr:rowOff>123825</xdr:rowOff>
        </xdr:to>
        <xdr:sp macro="" textlink="">
          <xdr:nvSpPr>
            <xdr:cNvPr id="69641" name="Button 9" hidden="1">
              <a:extLst>
                <a:ext uri="{63B3BB69-23CF-44E3-9099-C40C66FF867C}">
                  <a14:compatExt spid="_x0000_s69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2543175</xdr:colOff>
          <xdr:row>79</xdr:row>
          <xdr:rowOff>123825</xdr:rowOff>
        </xdr:from>
        <xdr:to>
          <xdr:col>3</xdr:col>
          <xdr:colOff>2543175</xdr:colOff>
          <xdr:row>79</xdr:row>
          <xdr:rowOff>123825</xdr:rowOff>
        </xdr:to>
        <xdr:sp macro="" textlink="">
          <xdr:nvSpPr>
            <xdr:cNvPr id="69642" name="Button 10" hidden="1">
              <a:extLst>
                <a:ext uri="{63B3BB69-23CF-44E3-9099-C40C66FF867C}">
                  <a14:compatExt spid="_x0000_s69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392205</xdr:colOff>
      <xdr:row>63</xdr:row>
      <xdr:rowOff>150205</xdr:rowOff>
    </xdr:from>
    <xdr:ext cx="843693" cy="2040430"/>
    <xdr:sp macro="" textlink="">
      <xdr:nvSpPr>
        <xdr:cNvPr id="2" name="TextBox 1"/>
        <xdr:cNvSpPr txBox="1"/>
      </xdr:nvSpPr>
      <xdr:spPr>
        <a:xfrm rot="5400000">
          <a:off x="14563190" y="11282102"/>
          <a:ext cx="204043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600"/>
            <a:t>Questar</a:t>
          </a:r>
          <a:r>
            <a:rPr lang="en-US" sz="1600" baseline="0"/>
            <a:t> Gas Company</a:t>
          </a:r>
        </a:p>
        <a:p>
          <a:pPr algn="r"/>
          <a:r>
            <a:rPr lang="en-US" sz="1600" baseline="0"/>
            <a:t>Docket No. 16-057-03</a:t>
          </a:r>
        </a:p>
        <a:p>
          <a:pPr algn="r"/>
          <a:r>
            <a:rPr lang="en-US" sz="1600" baseline="0"/>
            <a:t>QGC Exhibit 3.3</a:t>
          </a:r>
          <a:endParaRPr lang="en-US" sz="1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579646</xdr:colOff>
      <xdr:row>41</xdr:row>
      <xdr:rowOff>298535</xdr:rowOff>
    </xdr:from>
    <xdr:ext cx="655949" cy="1576714"/>
    <xdr:sp macro="" textlink="">
      <xdr:nvSpPr>
        <xdr:cNvPr id="2" name="TextBox 1"/>
        <xdr:cNvSpPr txBox="1"/>
      </xdr:nvSpPr>
      <xdr:spPr>
        <a:xfrm rot="5400000">
          <a:off x="10120514" y="7407367"/>
          <a:ext cx="1576714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200"/>
            <a:t>Questar</a:t>
          </a:r>
          <a:r>
            <a:rPr lang="en-US" sz="1200" baseline="0"/>
            <a:t> Gas Company</a:t>
          </a:r>
        </a:p>
        <a:p>
          <a:pPr algn="r"/>
          <a:r>
            <a:rPr lang="en-US" sz="1200" baseline="0"/>
            <a:t>Docket No. 16-057-03</a:t>
          </a:r>
        </a:p>
        <a:p>
          <a:pPr algn="r"/>
          <a:r>
            <a:rPr lang="en-US" sz="1200" baseline="0"/>
            <a:t>QGC Exhibit 3.4</a:t>
          </a:r>
          <a:endParaRPr lang="en-US" sz="12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45189</xdr:colOff>
      <xdr:row>46</xdr:row>
      <xdr:rowOff>130667</xdr:rowOff>
    </xdr:from>
    <xdr:ext cx="968983" cy="1808444"/>
    <xdr:sp macro="" textlink="">
      <xdr:nvSpPr>
        <xdr:cNvPr id="2" name="TextBox 1"/>
        <xdr:cNvSpPr txBox="1"/>
      </xdr:nvSpPr>
      <xdr:spPr>
        <a:xfrm rot="5400000">
          <a:off x="26530783" y="8103162"/>
          <a:ext cx="1808444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400"/>
            <a:t>Questar</a:t>
          </a:r>
          <a:r>
            <a:rPr lang="en-US" sz="1400" baseline="0"/>
            <a:t> Gas Company</a:t>
          </a:r>
        </a:p>
        <a:p>
          <a:pPr algn="r"/>
          <a:r>
            <a:rPr lang="en-US" sz="1400" baseline="0"/>
            <a:t>Docket No. 16-057-03</a:t>
          </a:r>
        </a:p>
        <a:p>
          <a:pPr algn="r"/>
          <a:r>
            <a:rPr lang="en-US" sz="1400" baseline="0"/>
            <a:t>QGC Exhibit 3.5</a:t>
          </a:r>
        </a:p>
        <a:p>
          <a:pPr algn="r"/>
          <a:r>
            <a:rPr lang="en-US" sz="1400" baseline="0"/>
            <a:t>Page 2 of  2</a:t>
          </a:r>
          <a:endParaRPr lang="en-US" sz="1400"/>
        </a:p>
      </xdr:txBody>
    </xdr:sp>
    <xdr:clientData/>
  </xdr:oneCellAnchor>
  <xdr:oneCellAnchor>
    <xdr:from>
      <xdr:col>12</xdr:col>
      <xdr:colOff>414984</xdr:colOff>
      <xdr:row>46</xdr:row>
      <xdr:rowOff>231519</xdr:rowOff>
    </xdr:from>
    <xdr:ext cx="968983" cy="1808444"/>
    <xdr:sp macro="" textlink="">
      <xdr:nvSpPr>
        <xdr:cNvPr id="3" name="TextBox 2"/>
        <xdr:cNvSpPr txBox="1"/>
      </xdr:nvSpPr>
      <xdr:spPr>
        <a:xfrm rot="5400000">
          <a:off x="12007960" y="8204014"/>
          <a:ext cx="1808444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400"/>
            <a:t>Questar</a:t>
          </a:r>
          <a:r>
            <a:rPr lang="en-US" sz="1400" baseline="0"/>
            <a:t> Gas Company</a:t>
          </a:r>
        </a:p>
        <a:p>
          <a:pPr algn="r"/>
          <a:r>
            <a:rPr lang="en-US" sz="1400" baseline="0"/>
            <a:t>Docket No. 16-057-03</a:t>
          </a:r>
        </a:p>
        <a:p>
          <a:pPr algn="r"/>
          <a:r>
            <a:rPr lang="en-US" sz="1400" baseline="0"/>
            <a:t>QGC Exhibit 3.5</a:t>
          </a:r>
        </a:p>
        <a:p>
          <a:pPr algn="r"/>
          <a:r>
            <a:rPr lang="en-US" sz="1400" baseline="0"/>
            <a:t>Page 1 of  2</a:t>
          </a:r>
          <a:endParaRPr lang="en-US" sz="14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952500</xdr:colOff>
      <xdr:row>33</xdr:row>
      <xdr:rowOff>152401</xdr:rowOff>
    </xdr:from>
    <xdr:ext cx="655949" cy="1576714"/>
    <xdr:sp macro="" textlink="">
      <xdr:nvSpPr>
        <xdr:cNvPr id="2" name="TextBox 1"/>
        <xdr:cNvSpPr txBox="1"/>
      </xdr:nvSpPr>
      <xdr:spPr>
        <a:xfrm rot="5400000">
          <a:off x="7512043" y="6318258"/>
          <a:ext cx="1576714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200"/>
            <a:t>Questar</a:t>
          </a:r>
          <a:r>
            <a:rPr lang="en-US" sz="1200" baseline="0"/>
            <a:t> Gas Company</a:t>
          </a:r>
        </a:p>
        <a:p>
          <a:pPr algn="r"/>
          <a:r>
            <a:rPr lang="en-US" sz="1200" baseline="0"/>
            <a:t>Docket No. 16-057-03</a:t>
          </a:r>
        </a:p>
        <a:p>
          <a:pPr algn="r"/>
          <a:r>
            <a:rPr lang="en-US" sz="1200" baseline="0"/>
            <a:t>QGC Exhibit 3.6</a:t>
          </a:r>
          <a:endParaRPr lang="en-US" sz="12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27</xdr:row>
      <xdr:rowOff>209551</xdr:rowOff>
    </xdr:from>
    <xdr:ext cx="655949" cy="1576714"/>
    <xdr:sp macro="" textlink="">
      <xdr:nvSpPr>
        <xdr:cNvPr id="2" name="TextBox 1"/>
        <xdr:cNvSpPr txBox="1"/>
      </xdr:nvSpPr>
      <xdr:spPr>
        <a:xfrm rot="5400000">
          <a:off x="10998193" y="5784858"/>
          <a:ext cx="1576714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200"/>
            <a:t>Questar</a:t>
          </a:r>
          <a:r>
            <a:rPr lang="en-US" sz="1200" baseline="0"/>
            <a:t> Gas Company</a:t>
          </a:r>
        </a:p>
        <a:p>
          <a:pPr algn="r"/>
          <a:r>
            <a:rPr lang="en-US" sz="1200" baseline="0"/>
            <a:t>Docket No. 16-057-03</a:t>
          </a:r>
        </a:p>
        <a:p>
          <a:pPr algn="r"/>
          <a:r>
            <a:rPr lang="en-US" sz="1200" baseline="0"/>
            <a:t>QGC Exhibit 3.7</a:t>
          </a:r>
          <a:endParaRPr lang="en-US" sz="12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0</xdr:rowOff>
    </xdr:from>
    <xdr:to>
      <xdr:col>6</xdr:col>
      <xdr:colOff>171450</xdr:colOff>
      <xdr:row>31</xdr:row>
      <xdr:rowOff>142875</xdr:rowOff>
    </xdr:to>
    <xdr:sp macro="" textlink="">
      <xdr:nvSpPr>
        <xdr:cNvPr id="17" name="TextBox 16"/>
        <xdr:cNvSpPr txBox="1"/>
      </xdr:nvSpPr>
      <xdr:spPr>
        <a:xfrm>
          <a:off x="123825" y="5467350"/>
          <a:ext cx="50482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1/  Capital spending was lower than budget due to slower customer growth, and</a:t>
          </a:r>
          <a:r>
            <a:rPr lang="en-US" sz="1100" baseline="0"/>
            <a:t> </a:t>
          </a:r>
          <a:r>
            <a:rPr lang="en-US" sz="1100"/>
            <a:t> higher main contributions in aid of construction.</a:t>
          </a:r>
        </a:p>
      </xdr:txBody>
    </xdr:sp>
    <xdr:clientData/>
  </xdr:twoCellAnchor>
  <xdr:twoCellAnchor>
    <xdr:from>
      <xdr:col>0</xdr:col>
      <xdr:colOff>123824</xdr:colOff>
      <xdr:row>48</xdr:row>
      <xdr:rowOff>161926</xdr:rowOff>
    </xdr:from>
    <xdr:to>
      <xdr:col>6</xdr:col>
      <xdr:colOff>152400</xdr:colOff>
      <xdr:row>51</xdr:row>
      <xdr:rowOff>123826</xdr:rowOff>
    </xdr:to>
    <xdr:sp macro="" textlink="">
      <xdr:nvSpPr>
        <xdr:cNvPr id="18" name="TextBox 17"/>
        <xdr:cNvSpPr txBox="1"/>
      </xdr:nvSpPr>
      <xdr:spPr>
        <a:xfrm>
          <a:off x="123824" y="9248776"/>
          <a:ext cx="5029201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6/  Lower DSM ($2.1MM), bad debts ($1.5MM) and corporate allocation expenses ($1.3MM) were partially offset by early retirement and higher pension costs.</a:t>
          </a:r>
        </a:p>
      </xdr:txBody>
    </xdr:sp>
    <xdr:clientData/>
  </xdr:twoCellAnchor>
  <xdr:twoCellAnchor>
    <xdr:from>
      <xdr:col>0</xdr:col>
      <xdr:colOff>114300</xdr:colOff>
      <xdr:row>52</xdr:row>
      <xdr:rowOff>142876</xdr:rowOff>
    </xdr:from>
    <xdr:to>
      <xdr:col>6</xdr:col>
      <xdr:colOff>142875</xdr:colOff>
      <xdr:row>55</xdr:row>
      <xdr:rowOff>123826</xdr:rowOff>
    </xdr:to>
    <xdr:sp macro="" textlink="">
      <xdr:nvSpPr>
        <xdr:cNvPr id="19" name="TextBox 18"/>
        <xdr:cNvSpPr txBox="1"/>
      </xdr:nvSpPr>
      <xdr:spPr>
        <a:xfrm>
          <a:off x="114300" y="9991726"/>
          <a:ext cx="5029200" cy="5524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7/  Lower employee related costs ($4.4MM) due to lower pension costs, lower IT/communication ($1.1MM) and rent expense ($.7MM) </a:t>
          </a:r>
        </a:p>
      </xdr:txBody>
    </xdr:sp>
    <xdr:clientData/>
  </xdr:twoCellAnchor>
  <xdr:twoCellAnchor>
    <xdr:from>
      <xdr:col>0</xdr:col>
      <xdr:colOff>133350</xdr:colOff>
      <xdr:row>32</xdr:row>
      <xdr:rowOff>66676</xdr:rowOff>
    </xdr:from>
    <xdr:to>
      <xdr:col>6</xdr:col>
      <xdr:colOff>171450</xdr:colOff>
      <xdr:row>35</xdr:row>
      <xdr:rowOff>28576</xdr:rowOff>
    </xdr:to>
    <xdr:sp macro="" textlink="">
      <xdr:nvSpPr>
        <xdr:cNvPr id="20" name="TextBox 19"/>
        <xdr:cNvSpPr txBox="1"/>
      </xdr:nvSpPr>
      <xdr:spPr>
        <a:xfrm>
          <a:off x="133350" y="6105526"/>
          <a:ext cx="5038725" cy="5334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2/ Higher spend in distribution measurement &amp; regulation by $6.5 million. This was somewhat offset by decreased spending in new mains.</a:t>
          </a:r>
        </a:p>
      </xdr:txBody>
    </xdr:sp>
    <xdr:clientData/>
  </xdr:twoCellAnchor>
  <xdr:twoCellAnchor>
    <xdr:from>
      <xdr:col>0</xdr:col>
      <xdr:colOff>104775</xdr:colOff>
      <xdr:row>36</xdr:row>
      <xdr:rowOff>9525</xdr:rowOff>
    </xdr:from>
    <xdr:to>
      <xdr:col>6</xdr:col>
      <xdr:colOff>161925</xdr:colOff>
      <xdr:row>39</xdr:row>
      <xdr:rowOff>133350</xdr:rowOff>
    </xdr:to>
    <xdr:sp macro="" textlink="">
      <xdr:nvSpPr>
        <xdr:cNvPr id="21" name="TextBox 20"/>
        <xdr:cNvSpPr txBox="1"/>
      </xdr:nvSpPr>
      <xdr:spPr>
        <a:xfrm>
          <a:off x="104775" y="6810375"/>
          <a:ext cx="5057775" cy="6953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3/ Capital expenditures associated with Lake Side 2 project, new mains, and  new services were $10.5 million under budget. Main reinforcements, relocations and computer software were under budget by $8.0 million.</a:t>
          </a:r>
        </a:p>
      </xdr:txBody>
    </xdr:sp>
    <xdr:clientData/>
  </xdr:twoCellAnchor>
  <xdr:twoCellAnchor>
    <xdr:from>
      <xdr:col>0</xdr:col>
      <xdr:colOff>104775</xdr:colOff>
      <xdr:row>40</xdr:row>
      <xdr:rowOff>104775</xdr:rowOff>
    </xdr:from>
    <xdr:to>
      <xdr:col>6</xdr:col>
      <xdr:colOff>171450</xdr:colOff>
      <xdr:row>44</xdr:row>
      <xdr:rowOff>76200</xdr:rowOff>
    </xdr:to>
    <xdr:sp macro="" textlink="">
      <xdr:nvSpPr>
        <xdr:cNvPr id="22" name="TextBox 21"/>
        <xdr:cNvSpPr txBox="1"/>
      </xdr:nvSpPr>
      <xdr:spPr>
        <a:xfrm>
          <a:off x="104775" y="6724650"/>
          <a:ext cx="5067300" cy="619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4/ Capital expenditure for new mains, new services and new meters were under budget by $21.0 million due to lower cost per customer installed. Computer software, hardware, and other general plant were also below budget.</a:t>
          </a:r>
        </a:p>
      </xdr:txBody>
    </xdr:sp>
    <xdr:clientData/>
  </xdr:twoCellAnchor>
  <xdr:twoCellAnchor>
    <xdr:from>
      <xdr:col>0</xdr:col>
      <xdr:colOff>123824</xdr:colOff>
      <xdr:row>45</xdr:row>
      <xdr:rowOff>19050</xdr:rowOff>
    </xdr:from>
    <xdr:to>
      <xdr:col>6</xdr:col>
      <xdr:colOff>142875</xdr:colOff>
      <xdr:row>47</xdr:row>
      <xdr:rowOff>142875</xdr:rowOff>
    </xdr:to>
    <xdr:sp macro="" textlink="">
      <xdr:nvSpPr>
        <xdr:cNvPr id="23" name="TextBox 22"/>
        <xdr:cNvSpPr txBox="1"/>
      </xdr:nvSpPr>
      <xdr:spPr>
        <a:xfrm>
          <a:off x="123824" y="8534400"/>
          <a:ext cx="5019676" cy="5048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5/ Capital spending was higher than budget due to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$10.3 million in main replacements and $5.3 in non-tracker feeder line replacements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561635" cy="6806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28</xdr:row>
      <xdr:rowOff>9527</xdr:rowOff>
    </xdr:from>
    <xdr:ext cx="655949" cy="1576714"/>
    <xdr:sp macro="" textlink="">
      <xdr:nvSpPr>
        <xdr:cNvPr id="2" name="TextBox 1"/>
        <xdr:cNvSpPr txBox="1"/>
      </xdr:nvSpPr>
      <xdr:spPr>
        <a:xfrm rot="5400000">
          <a:off x="7400918" y="4914909"/>
          <a:ext cx="1576714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pPr algn="r"/>
          <a:r>
            <a:rPr lang="en-US" sz="1200"/>
            <a:t>Questar</a:t>
          </a:r>
          <a:r>
            <a:rPr lang="en-US" sz="1200" baseline="0"/>
            <a:t> Gas Company</a:t>
          </a:r>
        </a:p>
        <a:p>
          <a:pPr algn="r"/>
          <a:r>
            <a:rPr lang="en-US" sz="1200" baseline="0"/>
            <a:t>Docket No. 16-057-03</a:t>
          </a:r>
        </a:p>
        <a:p>
          <a:pPr algn="r"/>
          <a:r>
            <a:rPr lang="en-US" sz="1200" baseline="0"/>
            <a:t>QGC Exhibit 3.17</a:t>
          </a:r>
          <a:endParaRPr lang="en-US" sz="12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QGC-RegAffairs\State\Filings%20General\2009%20Rate%20Case%20UT\09-057-16%20Mod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09-06-30\JUNE%202009%20UTAH%20RESULTS%20ELECTRONIC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2-12-31\BOOKED%20REV%20DECEMBER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09-06-30\BOOKED%20REV%20May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JUNE%202009%20TEST%20YEAR\2009%20CASE%20MODEL%20VER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Removal of DSM Expenses"/>
      <sheetName val="Report"/>
      <sheetName val="ROR-Model"/>
      <sheetName val="Taxes"/>
      <sheetName val="FILED Adjustments"/>
      <sheetName val="EXTERNAL PARTY Adjustments"/>
      <sheetName val="Utah Depr Adj"/>
      <sheetName val="E.P ADJUSTMENTS INPUT WORKPAPER"/>
      <sheetName val="Other Taxes"/>
      <sheetName val="Software Adjustment"/>
      <sheetName val="NGV Infrastructure"/>
      <sheetName val="2010 Feeder Lines Adj"/>
      <sheetName val="Allowed Time"/>
      <sheetName val="PROJECTED ACC 252 (CONTR)"/>
      <sheetName val="Rate Base"/>
      <sheetName val="RB FORECAST"/>
      <sheetName val="101_106 PROJECTION FOR 09_10"/>
      <sheetName val="108_111 PROJECTION FOR 09_10"/>
      <sheetName val="255_282 FORECAST"/>
      <sheetName val="ACC ADJUSTMENTS"/>
      <sheetName val="EXPENSESX"/>
      <sheetName val="EXPENSES"/>
      <sheetName val="DSM ACC ADJUSTMENTS"/>
      <sheetName val="Und Stor"/>
      <sheetName val="Wexpro"/>
      <sheetName val="RESERVE ACCRUAL"/>
      <sheetName val="Pipeline Integrity"/>
      <sheetName val="Minimum Bills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 2010 AVG CET"/>
      <sheetName val="REV 2010 AVG NO CET"/>
      <sheetName val="REV 2010 ANNL CET"/>
      <sheetName val="REV 2010 ANNL NO CET"/>
      <sheetName val="Booked Jun 09 Rev"/>
      <sheetName val="REV 2009 AVG NO CET"/>
      <sheetName val="REV 2009 AVG CET"/>
      <sheetName val="Other Rev"/>
      <sheetName val="REV SILOS"/>
      <sheetName val="AIRCRAFT"/>
      <sheetName val="OakCity"/>
      <sheetName val="Lab Adj"/>
      <sheetName val="LABOR 2009 2010"/>
      <sheetName val="Utah Bad Debt"/>
      <sheetName val="Capital Str"/>
      <sheetName val="Utah Allocation"/>
      <sheetName val="ALLOCATIONS&amp;PRETAX"/>
      <sheetName val="Checks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Page 2"/>
      <sheetName val="Rate Design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Block_Out FT1(N) Temp(E)"/>
      <sheetName val="Block_Out FT1(E) Temp (E)"/>
      <sheetName val="Block_Out FT1(E) Temp (N)"/>
      <sheetName val="Block_Out FT1(N)Temp(N)"/>
      <sheetName val="Criteria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</row>
        <row r="12">
          <cell r="H12">
            <v>39994</v>
          </cell>
          <cell r="J12">
            <v>39994</v>
          </cell>
          <cell r="L12">
            <v>40148</v>
          </cell>
        </row>
        <row r="14">
          <cell r="H14" t="str">
            <v>Rev booked Jun 09</v>
          </cell>
          <cell r="J14" t="str">
            <v>BOOKED REV LESS DSM Jun 09</v>
          </cell>
          <cell r="L14" t="str">
            <v>REV 2009 AVG CET</v>
          </cell>
        </row>
        <row r="16">
          <cell r="H16" t="str">
            <v>Jun 2009 Unadjusted Avg Results</v>
          </cell>
          <cell r="J16" t="str">
            <v>Jun 2009 Adjusted Avg Results</v>
          </cell>
          <cell r="L16" t="str">
            <v>Dec 2009 Avg Results</v>
          </cell>
        </row>
        <row r="19">
          <cell r="H19">
            <v>0.1</v>
          </cell>
          <cell r="J19">
            <v>0.1</v>
          </cell>
          <cell r="L19">
            <v>0.106</v>
          </cell>
        </row>
        <row r="21">
          <cell r="H21">
            <v>2.7090000000000001</v>
          </cell>
          <cell r="J21">
            <v>2.7090000000000001</v>
          </cell>
          <cell r="L21">
            <v>2.7090000000000001</v>
          </cell>
        </row>
        <row r="22">
          <cell r="H22">
            <v>5.5863018762540668E-3</v>
          </cell>
          <cell r="J22">
            <v>5.5863018762540668E-3</v>
          </cell>
          <cell r="L22">
            <v>5.5863018762540668E-3</v>
          </cell>
        </row>
        <row r="25">
          <cell r="B25" t="str">
            <v>Adjustments</v>
          </cell>
          <cell r="C25" t="str">
            <v>Go To Adjustment</v>
          </cell>
        </row>
        <row r="27">
          <cell r="A27">
            <v>1</v>
          </cell>
          <cell r="B27" t="str">
            <v>YE RB DEC 2010</v>
          </cell>
          <cell r="C27" t="str">
            <v>RATE BASE</v>
          </cell>
          <cell r="E27" t="str">
            <v>Y</v>
          </cell>
          <cell r="F27" t="str">
            <v>YE RB DEC 2010</v>
          </cell>
          <cell r="H27" t="str">
            <v>AVG RB JUN 09</v>
          </cell>
          <cell r="I27" t="str">
            <v>Y</v>
          </cell>
          <cell r="J27" t="str">
            <v>AVG RB JUN 09</v>
          </cell>
          <cell r="K27" t="str">
            <v>Y</v>
          </cell>
          <cell r="L27" t="str">
            <v>AVG RB DEC 2009</v>
          </cell>
        </row>
        <row r="28">
          <cell r="A28">
            <v>2</v>
          </cell>
          <cell r="B28" t="str">
            <v>QGC Expense Dec 2010</v>
          </cell>
          <cell r="C28" t="str">
            <v>EXPENSE ADJUSTMENT</v>
          </cell>
          <cell r="E28" t="str">
            <v>Y</v>
          </cell>
          <cell r="F28" t="str">
            <v>QGC Expense Dec 2010</v>
          </cell>
          <cell r="H28" t="str">
            <v>QGC Expense Jun 09</v>
          </cell>
          <cell r="I28" t="str">
            <v>Y</v>
          </cell>
          <cell r="J28" t="str">
            <v>QGC Expense Jun 09</v>
          </cell>
          <cell r="K28" t="str">
            <v>Y</v>
          </cell>
          <cell r="L28" t="str">
            <v>QGC Expense Dec 09</v>
          </cell>
        </row>
        <row r="29">
          <cell r="A29">
            <v>3</v>
          </cell>
          <cell r="B29" t="str">
            <v>REV 2010 ANNL CET</v>
          </cell>
          <cell r="C29" t="str">
            <v>REVENUE  ADJUSTMENT</v>
          </cell>
          <cell r="E29" t="str">
            <v>Y</v>
          </cell>
          <cell r="F29" t="str">
            <v>REV 2010 ANNL CET</v>
          </cell>
          <cell r="H29" t="str">
            <v>Rev booked Jun 09</v>
          </cell>
          <cell r="I29" t="str">
            <v>Y</v>
          </cell>
          <cell r="J29" t="str">
            <v>BOOKED REV LESS DSM Jun 09</v>
          </cell>
          <cell r="K29" t="str">
            <v>Y</v>
          </cell>
          <cell r="L29" t="str">
            <v>REV 2009 AVG CET</v>
          </cell>
        </row>
        <row r="30">
          <cell r="A30">
            <v>4</v>
          </cell>
          <cell r="B30" t="str">
            <v>Depr Exp YE Dec 2010</v>
          </cell>
          <cell r="C30" t="str">
            <v>Utah Depr Adjustment</v>
          </cell>
          <cell r="E30" t="str">
            <v>Y</v>
          </cell>
          <cell r="F30" t="str">
            <v>Depr Exp YE Dec 2010</v>
          </cell>
          <cell r="H30" t="str">
            <v>Depr Exp YE Jun 09</v>
          </cell>
          <cell r="I30" t="str">
            <v>N</v>
          </cell>
          <cell r="J30" t="str">
            <v>Depr Exp YE Jun 09</v>
          </cell>
          <cell r="K30" t="str">
            <v>N</v>
          </cell>
          <cell r="L30" t="str">
            <v>Depr Exp AVG Dec 09</v>
          </cell>
        </row>
        <row r="31">
          <cell r="A31">
            <v>5</v>
          </cell>
          <cell r="B31" t="str">
            <v>Software Adjustmen YE DEC 2010</v>
          </cell>
          <cell r="C31" t="str">
            <v>Software Adj</v>
          </cell>
          <cell r="E31" t="str">
            <v>Y</v>
          </cell>
          <cell r="F31" t="str">
            <v>Software Adjustmen YE DEC 2010</v>
          </cell>
          <cell r="H31" t="str">
            <v>Software Adjustment YE DEC 09</v>
          </cell>
          <cell r="I31" t="str">
            <v>N</v>
          </cell>
          <cell r="J31" t="str">
            <v>Software Adjustment YE DEC 09</v>
          </cell>
          <cell r="K31" t="str">
            <v>N</v>
          </cell>
          <cell r="L31" t="str">
            <v>Software Adjustmen AVG  DEC 09</v>
          </cell>
        </row>
        <row r="32">
          <cell r="A32">
            <v>6</v>
          </cell>
          <cell r="B32" t="str">
            <v>NGV Infrastructuren YE DEC 2010</v>
          </cell>
          <cell r="C32" t="str">
            <v>NGV Infrastructure</v>
          </cell>
          <cell r="E32" t="str">
            <v>y</v>
          </cell>
          <cell r="F32" t="str">
            <v>NGV Infrastructuren YE DEC 2010</v>
          </cell>
          <cell r="H32" t="str">
            <v>NGV Infrastructure YE DEC 09</v>
          </cell>
          <cell r="I32" t="str">
            <v>N</v>
          </cell>
          <cell r="J32" t="str">
            <v>NGV Infrastructure YE DEC 09</v>
          </cell>
          <cell r="K32" t="str">
            <v>n</v>
          </cell>
          <cell r="L32" t="str">
            <v>NGV Infrastructure AVG  DEC 2010</v>
          </cell>
        </row>
        <row r="33">
          <cell r="A33">
            <v>7</v>
          </cell>
          <cell r="B33" t="str">
            <v>Underground Storage</v>
          </cell>
          <cell r="C33" t="str">
            <v>Underground Storage</v>
          </cell>
          <cell r="E33" t="str">
            <v>Y</v>
          </cell>
          <cell r="F33" t="str">
            <v>Underground Storage</v>
          </cell>
          <cell r="H33" t="str">
            <v>Underground Storage</v>
          </cell>
          <cell r="I33" t="str">
            <v>Y</v>
          </cell>
          <cell r="J33" t="str">
            <v>Underground Storage</v>
          </cell>
          <cell r="K33" t="str">
            <v>Y</v>
          </cell>
          <cell r="L33" t="str">
            <v>Underground Storage</v>
          </cell>
        </row>
        <row r="34">
          <cell r="A34">
            <v>8</v>
          </cell>
          <cell r="B34" t="str">
            <v>Wexpro</v>
          </cell>
          <cell r="C34" t="str">
            <v>3-Wexpro'!A1</v>
          </cell>
          <cell r="E34" t="str">
            <v>Y</v>
          </cell>
          <cell r="F34" t="str">
            <v>Wexpro</v>
          </cell>
          <cell r="H34" t="str">
            <v>Wexpro</v>
          </cell>
          <cell r="I34" t="str">
            <v>Y</v>
          </cell>
          <cell r="J34" t="str">
            <v>Wexpro</v>
          </cell>
          <cell r="K34" t="str">
            <v>Y</v>
          </cell>
          <cell r="L34" t="str">
            <v>Wexpro</v>
          </cell>
        </row>
        <row r="35">
          <cell r="A35">
            <v>9</v>
          </cell>
          <cell r="B35" t="str">
            <v>Oak City Revenue QGC Dec 2010</v>
          </cell>
          <cell r="C35" t="str">
            <v>OakCity'!A1</v>
          </cell>
          <cell r="E35" t="str">
            <v>Y</v>
          </cell>
          <cell r="F35" t="str">
            <v>Oak City Revenue QGC Dec 2010</v>
          </cell>
          <cell r="H35" t="str">
            <v>Oak City Revenue QGC Jun 09</v>
          </cell>
          <cell r="I35" t="str">
            <v>Y</v>
          </cell>
          <cell r="J35" t="str">
            <v>Oak City Revenue QGC Jun 09</v>
          </cell>
          <cell r="K35" t="str">
            <v>Y</v>
          </cell>
          <cell r="L35" t="str">
            <v>Oak City RevenueQGC Dec 09</v>
          </cell>
        </row>
        <row r="36">
          <cell r="A36">
            <v>10</v>
          </cell>
          <cell r="B36" t="str">
            <v>QGC Minimum Bills Dec 2010</v>
          </cell>
          <cell r="C36" t="str">
            <v>Minimum Bills Rev Adjustment</v>
          </cell>
          <cell r="E36" t="str">
            <v>N</v>
          </cell>
          <cell r="F36" t="str">
            <v>QGC Minimum Bills Dec 2010</v>
          </cell>
          <cell r="H36" t="str">
            <v>QGC Minimum Bills June 09</v>
          </cell>
          <cell r="I36" t="str">
            <v>N</v>
          </cell>
          <cell r="J36" t="str">
            <v>QGC Minimum Bills June 09</v>
          </cell>
          <cell r="K36" t="str">
            <v>N</v>
          </cell>
          <cell r="L36" t="str">
            <v>QGC Minimum Bills Dec 09</v>
          </cell>
        </row>
        <row r="37">
          <cell r="A37">
            <v>11</v>
          </cell>
          <cell r="B37" t="str">
            <v>2010 UTAH Bad Debt</v>
          </cell>
          <cell r="C37" t="str">
            <v>Utah Bad Debt</v>
          </cell>
          <cell r="E37" t="str">
            <v>Y</v>
          </cell>
          <cell r="F37" t="str">
            <v>2010 UTAH Bad Debt</v>
          </cell>
          <cell r="H37" t="str">
            <v>June 2009 UTAH Bad Debt</v>
          </cell>
          <cell r="I37" t="str">
            <v>N</v>
          </cell>
          <cell r="J37" t="str">
            <v>June 2009 UTAH Bad Debt</v>
          </cell>
          <cell r="K37" t="str">
            <v>Y</v>
          </cell>
          <cell r="L37" t="str">
            <v>2010 UTAH Bad Debt</v>
          </cell>
        </row>
        <row r="38">
          <cell r="A38">
            <v>12</v>
          </cell>
          <cell r="B38" t="str">
            <v>QGC Insentives Dec 2010</v>
          </cell>
          <cell r="C38" t="str">
            <v>Incentives</v>
          </cell>
          <cell r="E38" t="str">
            <v>Y</v>
          </cell>
          <cell r="F38" t="str">
            <v>QGC Insentives Dec 2010</v>
          </cell>
          <cell r="H38" t="str">
            <v>QGC Insentives Jun 09</v>
          </cell>
          <cell r="I38" t="str">
            <v>N</v>
          </cell>
          <cell r="J38" t="str">
            <v>QGC Insentives Jun 09</v>
          </cell>
          <cell r="K38" t="str">
            <v>Y</v>
          </cell>
          <cell r="L38" t="str">
            <v>QGC Insentives Dec 09</v>
          </cell>
        </row>
        <row r="39">
          <cell r="A39">
            <v>13</v>
          </cell>
          <cell r="B39" t="str">
            <v>QGC Stock Insentives Dec 2010</v>
          </cell>
          <cell r="C39" t="str">
            <v>Stock Incentives</v>
          </cell>
          <cell r="E39" t="str">
            <v>Y</v>
          </cell>
          <cell r="F39" t="str">
            <v>QGC Stock Insentives Dec 2010</v>
          </cell>
          <cell r="H39" t="str">
            <v>QGC Stock Insentives Jun 09</v>
          </cell>
          <cell r="I39" t="str">
            <v>N</v>
          </cell>
          <cell r="J39" t="str">
            <v>QGC Stock Insentives Jun 09</v>
          </cell>
          <cell r="K39" t="str">
            <v>Y</v>
          </cell>
          <cell r="L39" t="str">
            <v>QGC Stock Insentives Dec 09</v>
          </cell>
        </row>
        <row r="40">
          <cell r="A40">
            <v>14</v>
          </cell>
          <cell r="B40" t="str">
            <v>QGC Sporting Events Dec 2010</v>
          </cell>
          <cell r="C40" t="str">
            <v>Sporting Events</v>
          </cell>
          <cell r="E40" t="str">
            <v>Y</v>
          </cell>
          <cell r="F40" t="str">
            <v>QGC Sporting Events Dec 2010</v>
          </cell>
          <cell r="H40" t="str">
            <v>QGC Sporting Events Jun 09</v>
          </cell>
          <cell r="I40" t="str">
            <v>N</v>
          </cell>
          <cell r="J40" t="str">
            <v>QGC Sporting Events Jun 09</v>
          </cell>
          <cell r="K40" t="str">
            <v>Y</v>
          </cell>
          <cell r="L40" t="str">
            <v>QGC Sporting Events Dec 09</v>
          </cell>
        </row>
        <row r="41">
          <cell r="A41">
            <v>15</v>
          </cell>
          <cell r="B41" t="str">
            <v>QGC Advertising Dec 2010</v>
          </cell>
          <cell r="C41" t="str">
            <v>Advertising</v>
          </cell>
          <cell r="E41" t="str">
            <v>Y</v>
          </cell>
          <cell r="F41" t="str">
            <v>QGC Advertising Dec 2010</v>
          </cell>
          <cell r="H41" t="str">
            <v>QGC Advertising Jun 09</v>
          </cell>
          <cell r="I41" t="str">
            <v>N</v>
          </cell>
          <cell r="J41" t="str">
            <v>QGC Advertising Jun 09</v>
          </cell>
          <cell r="K41" t="str">
            <v>Y</v>
          </cell>
          <cell r="L41" t="str">
            <v>QGC Advertising Dec 09</v>
          </cell>
        </row>
        <row r="42">
          <cell r="A42">
            <v>16</v>
          </cell>
          <cell r="B42" t="str">
            <v>QGC Don &amp; Membership Dec 2010</v>
          </cell>
          <cell r="C42" t="str">
            <v>Donations</v>
          </cell>
          <cell r="E42" t="str">
            <v>Y</v>
          </cell>
          <cell r="F42" t="str">
            <v>QGC Don &amp; Membership Dec 2010</v>
          </cell>
          <cell r="H42" t="str">
            <v>QGC Don &amp; Membership Jun 09</v>
          </cell>
          <cell r="I42" t="str">
            <v>N</v>
          </cell>
          <cell r="J42" t="str">
            <v>QGC Don &amp; Membership Jun 09</v>
          </cell>
          <cell r="K42" t="str">
            <v>Y</v>
          </cell>
          <cell r="L42" t="str">
            <v>QGC Don &amp; Membership Dec 09</v>
          </cell>
        </row>
        <row r="43">
          <cell r="A43">
            <v>17</v>
          </cell>
          <cell r="B43" t="str">
            <v>QGC Reserve accrual Dec 2010</v>
          </cell>
          <cell r="C43" t="str">
            <v>RESERVE ACCRUAL</v>
          </cell>
          <cell r="E43" t="str">
            <v>Y</v>
          </cell>
          <cell r="F43" t="str">
            <v>QGC Reserve accrual Dec 2010</v>
          </cell>
          <cell r="H43" t="str">
            <v>QGC Reserve accrual Jun 09</v>
          </cell>
          <cell r="I43" t="str">
            <v>N</v>
          </cell>
          <cell r="J43" t="str">
            <v>QGC Reserve accrual Jun 09</v>
          </cell>
          <cell r="K43" t="str">
            <v>Y</v>
          </cell>
          <cell r="L43" t="str">
            <v>QGC Reserve accrual Dec 09</v>
          </cell>
        </row>
        <row r="44">
          <cell r="A44">
            <v>18</v>
          </cell>
          <cell r="B44" t="str">
            <v>QGC Pipeline Integrity Dec 2010</v>
          </cell>
          <cell r="C44" t="str">
            <v>PIPELINE INTEGRITY</v>
          </cell>
          <cell r="E44" t="str">
            <v>Y</v>
          </cell>
          <cell r="F44" t="str">
            <v>QGC Pipeline Integrity Dec 2010</v>
          </cell>
          <cell r="H44" t="str">
            <v>QGC Pipeline Integrity Dec 2010</v>
          </cell>
          <cell r="I44" t="str">
            <v>N</v>
          </cell>
          <cell r="J44" t="str">
            <v>QGC Pipeline Integrity Jun 09</v>
          </cell>
          <cell r="K44" t="str">
            <v>N</v>
          </cell>
          <cell r="L44" t="str">
            <v>QGC Pipeline Integrity Dec 2010</v>
          </cell>
        </row>
        <row r="45">
          <cell r="H45" t="str">
            <v>QGC Aircraft Jun 09</v>
          </cell>
          <cell r="I45" t="str">
            <v>N</v>
          </cell>
          <cell r="J45" t="str">
            <v>QGC Aircraft Jun 09</v>
          </cell>
          <cell r="K45" t="str">
            <v>Y</v>
          </cell>
          <cell r="L45" t="str">
            <v>QGC Aircraft Dec 09</v>
          </cell>
        </row>
        <row r="46">
          <cell r="H46" t="str">
            <v>QGC ACC AD JUN 09</v>
          </cell>
          <cell r="I46" t="str">
            <v>N</v>
          </cell>
          <cell r="J46" t="str">
            <v>QGC ACC AD JUN 09</v>
          </cell>
          <cell r="K46" t="str">
            <v>Y</v>
          </cell>
          <cell r="L46" t="str">
            <v>QGC ACC ADJ Dec 09</v>
          </cell>
        </row>
        <row r="47">
          <cell r="H47" t="str">
            <v>QGC DSM ACC ADJ Jun 09</v>
          </cell>
          <cell r="I47" t="str">
            <v>N</v>
          </cell>
          <cell r="J47" t="str">
            <v>QGC DSM ACC ADJ Jun 09</v>
          </cell>
          <cell r="K47" t="str">
            <v>Y</v>
          </cell>
          <cell r="L47" t="str">
            <v>QGC DSM ACC ADJ Dec 09</v>
          </cell>
        </row>
        <row r="48">
          <cell r="H48" t="str">
            <v>QGC State Tax Jun 09</v>
          </cell>
          <cell r="I48" t="str">
            <v>N</v>
          </cell>
          <cell r="J48" t="str">
            <v>QGC State Tax Jun 09</v>
          </cell>
          <cell r="K48" t="str">
            <v>Y</v>
          </cell>
          <cell r="L48" t="str">
            <v>QGC State Tax Dec 09</v>
          </cell>
        </row>
        <row r="49">
          <cell r="H49" t="str">
            <v>2010 Feeder Lines Adj</v>
          </cell>
          <cell r="I49" t="str">
            <v>N</v>
          </cell>
          <cell r="J49" t="str">
            <v>2010 Feeder Lines Adj</v>
          </cell>
          <cell r="K49" t="str">
            <v>N</v>
          </cell>
          <cell r="L49" t="str">
            <v>2010 Feeder Lines Adj</v>
          </cell>
        </row>
      </sheetData>
      <sheetData sheetId="1"/>
      <sheetData sheetId="2"/>
      <sheetData sheetId="3"/>
      <sheetData sheetId="4"/>
      <sheetData sheetId="5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4.7049000000000001E-2</v>
          </cell>
          <cell r="D13">
            <v>4.7049000000000001E-2</v>
          </cell>
          <cell r="E13">
            <v>4.7049000000000001E-2</v>
          </cell>
        </row>
        <row r="14">
          <cell r="C14">
            <v>0.47085249082733655</v>
          </cell>
          <cell r="D14">
            <v>0.47085249082733655</v>
          </cell>
          <cell r="E14">
            <v>0.47085249082733655</v>
          </cell>
        </row>
        <row r="15">
          <cell r="C15">
            <v>6.2532175720321756E-2</v>
          </cell>
          <cell r="D15">
            <v>6.2532175720321756E-2</v>
          </cell>
          <cell r="E15">
            <v>6.2532175720321756E-2</v>
          </cell>
        </row>
        <row r="16">
          <cell r="C16">
            <v>2.7090000000000001</v>
          </cell>
          <cell r="D16">
            <v>2.7090000000000001</v>
          </cell>
          <cell r="E16">
            <v>2.7090000000000001</v>
          </cell>
        </row>
        <row r="17">
          <cell r="C17">
            <v>821124879.90999997</v>
          </cell>
          <cell r="D17">
            <v>790122278.0550524</v>
          </cell>
          <cell r="E17">
            <v>30926452.854947601</v>
          </cell>
        </row>
        <row r="18">
          <cell r="C18">
            <v>550482380.83905911</v>
          </cell>
          <cell r="D18">
            <v>530038903.60505241</v>
          </cell>
          <cell r="E18">
            <v>20443477.234006699</v>
          </cell>
        </row>
        <row r="19">
          <cell r="C19">
            <v>121349011.60874014</v>
          </cell>
          <cell r="D19">
            <v>115965214.87743919</v>
          </cell>
          <cell r="E19">
            <v>5383796.7313009799</v>
          </cell>
        </row>
        <row r="20">
          <cell r="C20">
            <v>48559411.258811019</v>
          </cell>
          <cell r="D20">
            <v>46945310.731180459</v>
          </cell>
          <cell r="E20">
            <v>46945310.731180459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14026038.201260466</v>
          </cell>
          <cell r="D22">
            <v>13609307.565743016</v>
          </cell>
          <cell r="E22">
            <v>13609307.565743016</v>
          </cell>
        </row>
        <row r="23">
          <cell r="C23">
            <v>861536594.78066707</v>
          </cell>
          <cell r="D23">
            <v>833880657.94541955</v>
          </cell>
          <cell r="E23">
            <v>833880657.94541955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5090377.4784337059</v>
          </cell>
          <cell r="D29">
            <v>4895596.6333278567</v>
          </cell>
          <cell r="E29">
            <v>292695.06676059274</v>
          </cell>
        </row>
        <row r="30">
          <cell r="C30">
            <v>23345440.613189138</v>
          </cell>
          <cell r="D30">
            <v>22458604.574425709</v>
          </cell>
          <cell r="E30">
            <v>-30449496.278994609</v>
          </cell>
        </row>
        <row r="32">
          <cell r="C32">
            <v>5263207.6930653127</v>
          </cell>
          <cell r="D32">
            <v>5061861.5691847624</v>
          </cell>
          <cell r="E32">
            <v>66695.861161233988</v>
          </cell>
        </row>
        <row r="33">
          <cell r="C33">
            <v>2878762.6077390732</v>
          </cell>
          <cell r="D33">
            <v>2769407.4288065056</v>
          </cell>
          <cell r="E33">
            <v>-3764376.8703576368</v>
          </cell>
        </row>
        <row r="34">
          <cell r="C34">
            <v>20407700.419406258</v>
          </cell>
          <cell r="D34">
            <v>19632475.770813532</v>
          </cell>
          <cell r="E34">
            <v>-26685866.778134778</v>
          </cell>
        </row>
        <row r="35">
          <cell r="C35">
            <v>23286463.02714533</v>
          </cell>
          <cell r="D35">
            <v>22401883.199620038</v>
          </cell>
          <cell r="E35">
            <v>-30450243.648492415</v>
          </cell>
        </row>
        <row r="38">
          <cell r="C38">
            <v>24008727.835802775</v>
          </cell>
        </row>
        <row r="39">
          <cell r="C39">
            <v>-722264.80865744501</v>
          </cell>
        </row>
        <row r="41">
          <cell r="C41">
            <v>866799802.47373235</v>
          </cell>
          <cell r="D41">
            <v>838942519.51460433</v>
          </cell>
          <cell r="E41">
            <v>27804234.175440576</v>
          </cell>
        </row>
        <row r="42">
          <cell r="C42">
            <v>7.3167500493178605E-2</v>
          </cell>
          <cell r="D42">
            <v>7.2903276033028139E-2</v>
          </cell>
          <cell r="E42">
            <v>1.2054678604133968</v>
          </cell>
        </row>
        <row r="43">
          <cell r="C43">
            <v>63421574.974983931</v>
          </cell>
          <cell r="D43">
            <v>61161658.07601729</v>
          </cell>
          <cell r="E43">
            <v>33517110.681901395</v>
          </cell>
        </row>
        <row r="45">
          <cell r="C45">
            <v>866799802.47373235</v>
          </cell>
          <cell r="D45">
            <v>838942519.51460433</v>
          </cell>
          <cell r="E45">
            <v>27804234.175440576</v>
          </cell>
        </row>
        <row r="46">
          <cell r="C46">
            <v>2.9443430694766196E-2</v>
          </cell>
          <cell r="D46">
            <v>2.9443430694766196E-2</v>
          </cell>
          <cell r="E46">
            <v>2.9443430694766196E-2</v>
          </cell>
        </row>
        <row r="47">
          <cell r="C47">
            <v>25521559.910372365</v>
          </cell>
          <cell r="D47">
            <v>24701345.93022079</v>
          </cell>
          <cell r="E47">
            <v>818652.04196563433</v>
          </cell>
        </row>
        <row r="49">
          <cell r="C49">
            <v>37900015.064611569</v>
          </cell>
          <cell r="D49">
            <v>36460312.1457965</v>
          </cell>
          <cell r="E49">
            <v>32698458.639935762</v>
          </cell>
        </row>
        <row r="50">
          <cell r="C50">
            <v>0.61441830530797326</v>
          </cell>
          <cell r="D50">
            <v>0.61441830530797326</v>
          </cell>
          <cell r="E50">
            <v>0.61441830530797326</v>
          </cell>
        </row>
        <row r="51">
          <cell r="C51">
            <v>23286463.027145296</v>
          </cell>
          <cell r="D51">
            <v>22401883.199620001</v>
          </cell>
          <cell r="E51">
            <v>20090531.543732185</v>
          </cell>
        </row>
        <row r="53">
          <cell r="C53">
            <v>821124879.90999997</v>
          </cell>
          <cell r="D53">
            <v>790122278.0550524</v>
          </cell>
          <cell r="E53">
            <v>30926452.854947601</v>
          </cell>
        </row>
        <row r="54">
          <cell r="C54">
            <v>550482380.83905911</v>
          </cell>
          <cell r="D54">
            <v>530038903.60505241</v>
          </cell>
          <cell r="E54">
            <v>20443477.234006699</v>
          </cell>
        </row>
        <row r="55">
          <cell r="C55">
            <v>121349011.60874014</v>
          </cell>
          <cell r="D55">
            <v>115965214.87743919</v>
          </cell>
          <cell r="E55">
            <v>5383796.7313009799</v>
          </cell>
        </row>
        <row r="56">
          <cell r="C56">
            <v>48559411.258811019</v>
          </cell>
          <cell r="D56">
            <v>46945310.731180459</v>
          </cell>
          <cell r="E56">
            <v>46945310.731180459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14026038.201260466</v>
          </cell>
          <cell r="D58">
            <v>13609307.565743016</v>
          </cell>
          <cell r="E58">
            <v>13609307.565743016</v>
          </cell>
        </row>
        <row r="59">
          <cell r="C59">
            <v>86708038.002129316</v>
          </cell>
          <cell r="D59">
            <v>83563541.275637388</v>
          </cell>
          <cell r="E59">
            <v>-55455439.407283559</v>
          </cell>
        </row>
        <row r="61">
          <cell r="C61">
            <v>866799802.47373235</v>
          </cell>
          <cell r="D61">
            <v>838942519.51460433</v>
          </cell>
          <cell r="E61">
            <v>27804234.175440576</v>
          </cell>
        </row>
        <row r="62">
          <cell r="C62">
            <v>2.9443430694766196E-2</v>
          </cell>
          <cell r="D62">
            <v>2.9443430694766196E-2</v>
          </cell>
          <cell r="E62">
            <v>2.9443430694766196E-2</v>
          </cell>
        </row>
        <row r="63">
          <cell r="C63">
            <v>25521559.910372365</v>
          </cell>
          <cell r="D63">
            <v>24701345.93022079</v>
          </cell>
          <cell r="E63">
            <v>818652.04196563433</v>
          </cell>
        </row>
        <row r="65">
          <cell r="C65">
            <v>61186478.091756955</v>
          </cell>
          <cell r="D65">
            <v>58862195.345416598</v>
          </cell>
          <cell r="E65">
            <v>-56274091.449249193</v>
          </cell>
        </row>
        <row r="66">
          <cell r="C66">
            <v>4.7049000000000001E-2</v>
          </cell>
          <cell r="D66">
            <v>4.7049000000000001E-2</v>
          </cell>
          <cell r="E66">
            <v>4.7049000000000001E-2</v>
          </cell>
        </row>
        <row r="67">
          <cell r="C67">
            <v>2878762.6077390732</v>
          </cell>
          <cell r="D67">
            <v>2769407.4288065056</v>
          </cell>
          <cell r="E67">
            <v>-2647639.7285957253</v>
          </cell>
        </row>
        <row r="69">
          <cell r="C69">
            <v>58307715.484017879</v>
          </cell>
          <cell r="D69">
            <v>56092787.916610092</v>
          </cell>
          <cell r="E69">
            <v>-53626451.720653467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20407700.419406258</v>
          </cell>
          <cell r="D71">
            <v>19632475.770813532</v>
          </cell>
          <cell r="E71">
            <v>-18769258.102228712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23286463.02714533</v>
          </cell>
          <cell r="D75">
            <v>22401883.199620038</v>
          </cell>
          <cell r="E75">
            <v>-21416897.830824438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Y8" t="str">
            <v>YE RB JUN 09</v>
          </cell>
          <cell r="Z8" t="str">
            <v>AVG RB JUN 09</v>
          </cell>
          <cell r="AA8" t="str">
            <v>WYO AVG RB JUN 09</v>
          </cell>
          <cell r="AB8" t="str">
            <v>YE RB DEC 2009</v>
          </cell>
        </row>
        <row r="15">
          <cell r="Y15">
            <v>10883.08</v>
          </cell>
          <cell r="Z15">
            <v>10883.08</v>
          </cell>
          <cell r="AA15">
            <v>10883.08</v>
          </cell>
          <cell r="AB15">
            <v>10883.08</v>
          </cell>
        </row>
        <row r="16">
          <cell r="Y16">
            <v>58742.880000000005</v>
          </cell>
          <cell r="Z16">
            <v>58742.880000000005</v>
          </cell>
          <cell r="AA16">
            <v>58742.880000000005</v>
          </cell>
          <cell r="AB16">
            <v>58742.880000000005</v>
          </cell>
        </row>
        <row r="18">
          <cell r="Y18">
            <v>69625.960000000006</v>
          </cell>
          <cell r="Z18">
            <v>69625.960000000006</v>
          </cell>
          <cell r="AA18">
            <v>69625.960000000006</v>
          </cell>
          <cell r="AB18">
            <v>69625.960000000006</v>
          </cell>
        </row>
        <row r="21">
          <cell r="Y21">
            <v>6267322.5700000003</v>
          </cell>
          <cell r="Z21">
            <v>6267322.5700000003</v>
          </cell>
          <cell r="AA21">
            <v>6267322.5700000003</v>
          </cell>
          <cell r="AB21">
            <v>6267322.5700000003</v>
          </cell>
        </row>
        <row r="22">
          <cell r="Y22">
            <v>1706355.42</v>
          </cell>
          <cell r="Z22">
            <v>1717831.7800000005</v>
          </cell>
          <cell r="AA22">
            <v>1706355.42</v>
          </cell>
          <cell r="AB22">
            <v>1722557.55</v>
          </cell>
        </row>
        <row r="23">
          <cell r="Y23">
            <v>55018121.090000004</v>
          </cell>
          <cell r="Z23">
            <v>55020801.196250021</v>
          </cell>
          <cell r="AA23">
            <v>55018121.090000004</v>
          </cell>
          <cell r="AB23">
            <v>55018120.600000001</v>
          </cell>
        </row>
        <row r="24">
          <cell r="Y24">
            <v>17987229.359999999</v>
          </cell>
          <cell r="Z24">
            <v>17987808.657916669</v>
          </cell>
          <cell r="AA24">
            <v>17987229.359999999</v>
          </cell>
          <cell r="AB24">
            <v>17987229.360000003</v>
          </cell>
        </row>
        <row r="25">
          <cell r="Y25">
            <v>3094725.5</v>
          </cell>
          <cell r="Z25">
            <v>3094725.5</v>
          </cell>
          <cell r="AA25">
            <v>3094725.5</v>
          </cell>
          <cell r="AB25">
            <v>3094725.5</v>
          </cell>
        </row>
        <row r="26">
          <cell r="Y26">
            <v>589320.77</v>
          </cell>
          <cell r="Z26">
            <v>589320.7699999999</v>
          </cell>
          <cell r="AA26">
            <v>589320.77</v>
          </cell>
          <cell r="AB26">
            <v>589320.77</v>
          </cell>
        </row>
        <row r="27">
          <cell r="Y27">
            <v>174182.21</v>
          </cell>
          <cell r="Z27">
            <v>174182.21</v>
          </cell>
          <cell r="AA27">
            <v>174182.21</v>
          </cell>
          <cell r="AB27">
            <v>174182.21</v>
          </cell>
        </row>
        <row r="29">
          <cell r="Y29">
            <v>84837256.919999987</v>
          </cell>
          <cell r="Z29">
            <v>84851992.684166685</v>
          </cell>
          <cell r="AA29">
            <v>84837256.919999987</v>
          </cell>
          <cell r="AB29">
            <v>84853458.559999987</v>
          </cell>
        </row>
        <row r="33">
          <cell r="Y33">
            <v>29651.23</v>
          </cell>
          <cell r="Z33">
            <v>29915.646666666664</v>
          </cell>
          <cell r="AA33">
            <v>29651.23</v>
          </cell>
          <cell r="AB33">
            <v>29687.668164623847</v>
          </cell>
        </row>
        <row r="34">
          <cell r="Y34">
            <v>5861538.6899999995</v>
          </cell>
          <cell r="Z34">
            <v>5665973.5229166662</v>
          </cell>
          <cell r="AA34">
            <v>5861538.6899999995</v>
          </cell>
          <cell r="AB34">
            <v>5926760.8518353747</v>
          </cell>
        </row>
        <row r="35">
          <cell r="Y35">
            <v>5891189.9199999999</v>
          </cell>
          <cell r="Z35">
            <v>5695889.1695833327</v>
          </cell>
          <cell r="AA35">
            <v>5891189.9199999999</v>
          </cell>
          <cell r="AB35">
            <v>5956448.5199999986</v>
          </cell>
        </row>
        <row r="38">
          <cell r="Y38">
            <v>237016.61</v>
          </cell>
          <cell r="Z38">
            <v>369962.21916666668</v>
          </cell>
          <cell r="AA38">
            <v>237016.61</v>
          </cell>
          <cell r="AB38">
            <v>237338.64275260019</v>
          </cell>
        </row>
        <row r="39">
          <cell r="Y39">
            <v>6307399.3599999994</v>
          </cell>
          <cell r="Z39">
            <v>16245912.909583336</v>
          </cell>
          <cell r="AA39">
            <v>6307399.3599999994</v>
          </cell>
          <cell r="AB39">
            <v>6344425.1072473992</v>
          </cell>
        </row>
        <row r="40">
          <cell r="Y40">
            <v>6544415.9699999997</v>
          </cell>
          <cell r="Z40">
            <v>16615875.128750002</v>
          </cell>
          <cell r="AA40">
            <v>6544415.9699999997</v>
          </cell>
          <cell r="AB40">
            <v>6581763.7499999991</v>
          </cell>
        </row>
        <row r="46">
          <cell r="Y46">
            <v>24502764.899999999</v>
          </cell>
          <cell r="Z46">
            <v>23659931.277916666</v>
          </cell>
          <cell r="AA46">
            <v>24502764.899999999</v>
          </cell>
          <cell r="AB46">
            <v>25392359.750204772</v>
          </cell>
        </row>
        <row r="50">
          <cell r="Y50">
            <v>770006141.23000002</v>
          </cell>
          <cell r="Z50">
            <v>747273766.91083324</v>
          </cell>
          <cell r="AA50">
            <v>770006141.23000002</v>
          </cell>
          <cell r="AB50">
            <v>806401971.85521698</v>
          </cell>
        </row>
        <row r="51">
          <cell r="Y51">
            <v>794508906.13</v>
          </cell>
          <cell r="Z51">
            <v>770933698.18874991</v>
          </cell>
          <cell r="AA51">
            <v>794508906.13</v>
          </cell>
          <cell r="AB51">
            <v>831794331.60542178</v>
          </cell>
        </row>
        <row r="55">
          <cell r="Y55">
            <v>4551376.58</v>
          </cell>
          <cell r="Z55">
            <v>4414158.520833333</v>
          </cell>
          <cell r="AA55">
            <v>4551376.58</v>
          </cell>
          <cell r="AB55">
            <v>4579964.4054519581</v>
          </cell>
        </row>
        <row r="56">
          <cell r="Y56">
            <v>4551376.58</v>
          </cell>
          <cell r="Z56">
            <v>4414158.520833333</v>
          </cell>
          <cell r="AA56">
            <v>4551376.58</v>
          </cell>
          <cell r="AB56">
            <v>4579964.4054519581</v>
          </cell>
        </row>
        <row r="59">
          <cell r="Y59">
            <v>2347869.61</v>
          </cell>
          <cell r="Z59">
            <v>2097924.1166666672</v>
          </cell>
          <cell r="AA59">
            <v>2347869.61</v>
          </cell>
          <cell r="AB59">
            <v>2609132.6163022574</v>
          </cell>
        </row>
        <row r="60">
          <cell r="Y60">
            <v>37835296.609999999</v>
          </cell>
          <cell r="Z60">
            <v>36973389.08625</v>
          </cell>
          <cell r="AA60">
            <v>37835296.609999999</v>
          </cell>
          <cell r="AB60">
            <v>42936508.386281125</v>
          </cell>
        </row>
        <row r="61">
          <cell r="Y61">
            <v>40183166.219999999</v>
          </cell>
          <cell r="Z61">
            <v>39071313.202916667</v>
          </cell>
          <cell r="AA61">
            <v>40183166.219999999</v>
          </cell>
          <cell r="AB61">
            <v>45545641.002583385</v>
          </cell>
        </row>
        <row r="64">
          <cell r="Y64">
            <v>10750102.369999999</v>
          </cell>
          <cell r="Z64">
            <v>10574143.253333332</v>
          </cell>
          <cell r="AA64">
            <v>10750102.369999999</v>
          </cell>
          <cell r="AB64">
            <v>10889257.177124346</v>
          </cell>
        </row>
        <row r="65">
          <cell r="Y65">
            <v>274776198.57999998</v>
          </cell>
          <cell r="Z65">
            <v>272538033.10416669</v>
          </cell>
          <cell r="AA65">
            <v>274776198.57999998</v>
          </cell>
          <cell r="AB65">
            <v>276643897.30050737</v>
          </cell>
        </row>
        <row r="66">
          <cell r="Y66">
            <v>285526300.94999999</v>
          </cell>
          <cell r="Z66">
            <v>283112176.35750002</v>
          </cell>
          <cell r="AA66">
            <v>285526300.94999999</v>
          </cell>
          <cell r="AB66">
            <v>287533154.47763169</v>
          </cell>
        </row>
        <row r="69">
          <cell r="Y69">
            <v>6393237.5300000003</v>
          </cell>
          <cell r="Z69">
            <v>6217609.3454166679</v>
          </cell>
          <cell r="AA69">
            <v>6393237.5300000003</v>
          </cell>
          <cell r="AB69">
            <v>6484480.5194808282</v>
          </cell>
        </row>
        <row r="70">
          <cell r="Y70">
            <v>217877318.52000001</v>
          </cell>
          <cell r="Z70">
            <v>210522900.39583337</v>
          </cell>
          <cell r="AA70">
            <v>217877318.52000001</v>
          </cell>
          <cell r="AB70">
            <v>223621400.68048388</v>
          </cell>
        </row>
        <row r="71">
          <cell r="Y71">
            <v>224270556.05000001</v>
          </cell>
          <cell r="Z71">
            <v>216740509.74125004</v>
          </cell>
          <cell r="AA71">
            <v>224270556.05000001</v>
          </cell>
          <cell r="AB71">
            <v>230105881.1999647</v>
          </cell>
        </row>
        <row r="74">
          <cell r="Y74">
            <v>931110.81</v>
          </cell>
          <cell r="Z74">
            <v>711034.26916666667</v>
          </cell>
          <cell r="AA74">
            <v>931110.81</v>
          </cell>
          <cell r="AB74">
            <v>931110.81</v>
          </cell>
        </row>
        <row r="75">
          <cell r="Y75">
            <v>14190851.790000001</v>
          </cell>
          <cell r="Z75">
            <v>14409648.742916666</v>
          </cell>
          <cell r="AA75">
            <v>14190851.790000001</v>
          </cell>
          <cell r="AB75">
            <v>14190851.790000001</v>
          </cell>
        </row>
        <row r="76">
          <cell r="Y76">
            <v>15121962.600000001</v>
          </cell>
          <cell r="Z76">
            <v>15120683.012083333</v>
          </cell>
          <cell r="AA76">
            <v>15121962.600000001</v>
          </cell>
          <cell r="AB76">
            <v>15121962.600000001</v>
          </cell>
        </row>
        <row r="79">
          <cell r="Y79">
            <v>57111.42</v>
          </cell>
          <cell r="Z79">
            <v>66702.374583333338</v>
          </cell>
          <cell r="AA79">
            <v>57111.42</v>
          </cell>
          <cell r="AB79">
            <v>6811.9182066948779</v>
          </cell>
        </row>
        <row r="80">
          <cell r="Y80">
            <v>766169.97</v>
          </cell>
          <cell r="Z80">
            <v>576824.09166666656</v>
          </cell>
          <cell r="AA80">
            <v>766169.97</v>
          </cell>
          <cell r="AB80">
            <v>376352.20431991573</v>
          </cell>
        </row>
        <row r="81">
          <cell r="Y81">
            <v>823281.39</v>
          </cell>
          <cell r="Z81">
            <v>643526.46624999994</v>
          </cell>
          <cell r="AA81">
            <v>823281.39</v>
          </cell>
          <cell r="AB81">
            <v>383164.12252661062</v>
          </cell>
        </row>
        <row r="84"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Y85">
            <v>347788</v>
          </cell>
          <cell r="Z85">
            <v>347788</v>
          </cell>
          <cell r="AA85">
            <v>347788</v>
          </cell>
          <cell r="AB85">
            <v>347788</v>
          </cell>
        </row>
        <row r="86">
          <cell r="Y86">
            <v>347788</v>
          </cell>
          <cell r="Z86">
            <v>347788</v>
          </cell>
          <cell r="AA86">
            <v>347788</v>
          </cell>
          <cell r="AB86">
            <v>347788</v>
          </cell>
        </row>
        <row r="88">
          <cell r="Y88">
            <v>1377768943.8100002</v>
          </cell>
          <cell r="Z88">
            <v>1352695617.7879167</v>
          </cell>
          <cell r="AA88">
            <v>1377768943.8100002</v>
          </cell>
          <cell r="AB88">
            <v>1427950099.6835802</v>
          </cell>
        </row>
        <row r="92">
          <cell r="Y92">
            <v>11584.02</v>
          </cell>
          <cell r="Z92">
            <v>11584.020000000004</v>
          </cell>
          <cell r="AA92">
            <v>11584.02</v>
          </cell>
          <cell r="AB92">
            <v>11584.02</v>
          </cell>
        </row>
        <row r="93">
          <cell r="Y93">
            <v>638059.07999999996</v>
          </cell>
          <cell r="Z93">
            <v>638059.07999999996</v>
          </cell>
          <cell r="AA93">
            <v>638059.07999999996</v>
          </cell>
          <cell r="AB93">
            <v>638059.07999999996</v>
          </cell>
        </row>
        <row r="94">
          <cell r="Y94">
            <v>649643.1</v>
          </cell>
          <cell r="Z94">
            <v>649643.1</v>
          </cell>
          <cell r="AA94">
            <v>649643.1</v>
          </cell>
          <cell r="AB94">
            <v>649643.1</v>
          </cell>
        </row>
        <row r="97">
          <cell r="Y97">
            <v>1396686.49</v>
          </cell>
          <cell r="Z97">
            <v>1351713.7212500002</v>
          </cell>
          <cell r="AA97">
            <v>1396686.49</v>
          </cell>
          <cell r="AB97">
            <v>1402677.8451075288</v>
          </cell>
        </row>
        <row r="98">
          <cell r="Y98">
            <v>7281582.1400000006</v>
          </cell>
          <cell r="Z98">
            <v>31902064.246249992</v>
          </cell>
          <cell r="AA98">
            <v>7281582.1400000006</v>
          </cell>
          <cell r="AB98">
            <v>7535229.2006897964</v>
          </cell>
        </row>
        <row r="99">
          <cell r="Y99">
            <v>48222901.219999999</v>
          </cell>
          <cell r="Z99">
            <v>13387018.828333333</v>
          </cell>
          <cell r="AA99">
            <v>48222901.219999999</v>
          </cell>
          <cell r="AB99">
            <v>48222901.219999999</v>
          </cell>
        </row>
        <row r="100">
          <cell r="Y100">
            <v>56901169.850000001</v>
          </cell>
          <cell r="Z100">
            <v>46640796.795833327</v>
          </cell>
          <cell r="AA100">
            <v>56901169.850000001</v>
          </cell>
          <cell r="AB100">
            <v>57160808.265797324</v>
          </cell>
        </row>
        <row r="103">
          <cell r="Y103">
            <v>138846.37</v>
          </cell>
          <cell r="Z103">
            <v>138846.37000000002</v>
          </cell>
          <cell r="AA103">
            <v>138846.37</v>
          </cell>
          <cell r="AB103">
            <v>128267.09774706437</v>
          </cell>
        </row>
        <row r="104">
          <cell r="Y104">
            <v>13951972.090000004</v>
          </cell>
          <cell r="Z104">
            <v>14074945.999166667</v>
          </cell>
          <cell r="AA104">
            <v>13951972.090000004</v>
          </cell>
          <cell r="AB104">
            <v>15096233.029780796</v>
          </cell>
        </row>
        <row r="105">
          <cell r="Y105">
            <v>48143790.049999997</v>
          </cell>
          <cell r="Z105">
            <v>44648140.602083333</v>
          </cell>
          <cell r="AA105">
            <v>48143790.049999997</v>
          </cell>
          <cell r="AB105">
            <v>50614164.764568873</v>
          </cell>
        </row>
        <row r="106">
          <cell r="Y106">
            <v>62234608.509999998</v>
          </cell>
          <cell r="Z106">
            <v>58861932.971249998</v>
          </cell>
          <cell r="AA106">
            <v>62234608.509999998</v>
          </cell>
          <cell r="AB106">
            <v>65838664.892096736</v>
          </cell>
        </row>
        <row r="109">
          <cell r="Y109">
            <v>1259412.78</v>
          </cell>
          <cell r="Z109">
            <v>1138597.9445833333</v>
          </cell>
          <cell r="AA109">
            <v>1259412.78</v>
          </cell>
          <cell r="AB109">
            <v>1245127.1946617009</v>
          </cell>
        </row>
        <row r="110">
          <cell r="Y110">
            <v>31401205.669999998</v>
          </cell>
          <cell r="Z110">
            <v>30352876.287083331</v>
          </cell>
          <cell r="AA110">
            <v>31401205.669999998</v>
          </cell>
          <cell r="AB110">
            <v>31943792.958581407</v>
          </cell>
        </row>
        <row r="111"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Y112">
            <v>32660618.449999999</v>
          </cell>
          <cell r="Z112">
            <v>31491474.231666669</v>
          </cell>
          <cell r="AA112">
            <v>32660618.449999999</v>
          </cell>
          <cell r="AB112">
            <v>33188920.153243106</v>
          </cell>
        </row>
        <row r="115"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Y116">
            <v>7521.07</v>
          </cell>
          <cell r="Z116">
            <v>8012.0262499999999</v>
          </cell>
          <cell r="AA116">
            <v>7521.07</v>
          </cell>
          <cell r="AB116">
            <v>7521.07</v>
          </cell>
        </row>
        <row r="117">
          <cell r="Y117">
            <v>7521.07</v>
          </cell>
          <cell r="Z117">
            <v>8012.0262499999999</v>
          </cell>
          <cell r="AA117">
            <v>7521.07</v>
          </cell>
          <cell r="AB117">
            <v>7521.07</v>
          </cell>
        </row>
        <row r="120">
          <cell r="Y120">
            <v>536484.93999999994</v>
          </cell>
          <cell r="Z120">
            <v>494007.89416666655</v>
          </cell>
          <cell r="AA120">
            <v>536484.93999999994</v>
          </cell>
          <cell r="AB120">
            <v>715529.60026474856</v>
          </cell>
        </row>
        <row r="121">
          <cell r="Y121">
            <v>9459799.8600000013</v>
          </cell>
          <cell r="Z121">
            <v>8518822.807500001</v>
          </cell>
          <cell r="AA121">
            <v>9459799.8600000013</v>
          </cell>
          <cell r="AB121">
            <v>12381848.671554279</v>
          </cell>
        </row>
        <row r="122"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Y123">
            <v>9996284.8000000007</v>
          </cell>
          <cell r="Z123">
            <v>9012830.7016666681</v>
          </cell>
          <cell r="AA123">
            <v>9996284.8000000007</v>
          </cell>
          <cell r="AB123">
            <v>13097378.271819027</v>
          </cell>
        </row>
        <row r="126"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Y127">
            <v>86324.81</v>
          </cell>
          <cell r="Z127">
            <v>87368.617916666684</v>
          </cell>
          <cell r="AA127">
            <v>86324.81</v>
          </cell>
          <cell r="AB127">
            <v>86314.810100000002</v>
          </cell>
        </row>
        <row r="128"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Y129">
            <v>86324.81</v>
          </cell>
          <cell r="Z129">
            <v>87368.617916666684</v>
          </cell>
          <cell r="AA129">
            <v>86324.81</v>
          </cell>
          <cell r="AB129">
            <v>86314.810100000002</v>
          </cell>
        </row>
        <row r="132">
          <cell r="Y132">
            <v>608182.9</v>
          </cell>
          <cell r="Z132">
            <v>697621.72125000006</v>
          </cell>
          <cell r="AA132">
            <v>608182.9</v>
          </cell>
          <cell r="AB132">
            <v>553837.6461275873</v>
          </cell>
        </row>
        <row r="133">
          <cell r="Y133">
            <v>6332844.1199999992</v>
          </cell>
          <cell r="Z133">
            <v>6574782.5012500016</v>
          </cell>
          <cell r="AA133">
            <v>6332844.1199999992</v>
          </cell>
          <cell r="AB133">
            <v>5859427.3738724114</v>
          </cell>
        </row>
        <row r="134"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Y135">
            <v>6941027.0199999996</v>
          </cell>
          <cell r="Z135">
            <v>7272404.222500002</v>
          </cell>
          <cell r="AA135">
            <v>6941027.0199999996</v>
          </cell>
          <cell r="AB135">
            <v>6413265.0199999986</v>
          </cell>
        </row>
        <row r="136">
          <cell r="Y136">
            <v>0</v>
          </cell>
          <cell r="Z136">
            <v>0</v>
          </cell>
        </row>
        <row r="137">
          <cell r="Y137">
            <v>0</v>
          </cell>
          <cell r="Z137">
            <v>0</v>
          </cell>
        </row>
        <row r="138">
          <cell r="Y138">
            <v>2414185.7000000002</v>
          </cell>
          <cell r="Z138">
            <v>2841659.2975000008</v>
          </cell>
          <cell r="AA138">
            <v>2414185.7000000002</v>
          </cell>
          <cell r="AB138">
            <v>2534940.6968465308</v>
          </cell>
        </row>
        <row r="139">
          <cell r="Y139">
            <v>6948350.1100000003</v>
          </cell>
          <cell r="Z139">
            <v>7624980.6566666663</v>
          </cell>
          <cell r="AA139">
            <v>6948350.1100000003</v>
          </cell>
          <cell r="AB139">
            <v>7499514.6689236164</v>
          </cell>
        </row>
        <row r="140">
          <cell r="Y140">
            <v>9362535.8100000005</v>
          </cell>
          <cell r="Z140">
            <v>10466639.954166668</v>
          </cell>
          <cell r="AA140">
            <v>9362535.8100000005</v>
          </cell>
          <cell r="AB140">
            <v>10034455.365770146</v>
          </cell>
        </row>
        <row r="143"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Y144">
            <v>433001.10000000003</v>
          </cell>
          <cell r="Z144">
            <v>437874.36833333335</v>
          </cell>
          <cell r="AA144">
            <v>433001.10000000003</v>
          </cell>
          <cell r="AB144">
            <v>299960.16000000003</v>
          </cell>
        </row>
        <row r="145"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Y146">
            <v>433001.10000000003</v>
          </cell>
          <cell r="Z146">
            <v>437874.36833333335</v>
          </cell>
          <cell r="AA146">
            <v>433001.10000000003</v>
          </cell>
          <cell r="AB146">
            <v>299960.16000000003</v>
          </cell>
        </row>
        <row r="147">
          <cell r="AB147">
            <v>0</v>
          </cell>
        </row>
        <row r="148">
          <cell r="AB148">
            <v>0</v>
          </cell>
        </row>
        <row r="149"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Y150">
            <v>71663</v>
          </cell>
          <cell r="Z150">
            <v>71663</v>
          </cell>
          <cell r="AA150">
            <v>71663</v>
          </cell>
          <cell r="AB150">
            <v>71663</v>
          </cell>
        </row>
        <row r="151">
          <cell r="Y151">
            <v>71663</v>
          </cell>
          <cell r="Z151">
            <v>71663</v>
          </cell>
          <cell r="AA151">
            <v>71663</v>
          </cell>
          <cell r="AB151">
            <v>71663</v>
          </cell>
        </row>
        <row r="153">
          <cell r="Y153">
            <v>179344397.51999998</v>
          </cell>
          <cell r="Z153">
            <v>165000639.98958331</v>
          </cell>
          <cell r="AA153">
            <v>179344397.51999998</v>
          </cell>
          <cell r="AB153">
            <v>186848594.10882631</v>
          </cell>
        </row>
        <row r="156">
          <cell r="Y156">
            <v>84837256.919999987</v>
          </cell>
          <cell r="Z156">
            <v>84851992.684166685</v>
          </cell>
          <cell r="AA156">
            <v>84837256.919999987</v>
          </cell>
          <cell r="AB156">
            <v>84853458.559999987</v>
          </cell>
        </row>
        <row r="157">
          <cell r="Y157">
            <v>45259747.560000002</v>
          </cell>
          <cell r="Z157">
            <v>43738105.582916662</v>
          </cell>
          <cell r="AA157">
            <v>45259747.560000002</v>
          </cell>
          <cell r="AB157">
            <v>46591062.18223612</v>
          </cell>
        </row>
        <row r="158">
          <cell r="Y158">
            <v>1332578822.21</v>
          </cell>
          <cell r="Z158">
            <v>1309027138.165</v>
          </cell>
          <cell r="AA158">
            <v>1332578822.21</v>
          </cell>
          <cell r="AB158">
            <v>1381428663.461344</v>
          </cell>
        </row>
        <row r="159">
          <cell r="Y159">
            <v>179344397.51999998</v>
          </cell>
          <cell r="Z159">
            <v>165000639.98958331</v>
          </cell>
          <cell r="AA159">
            <v>179344397.51999998</v>
          </cell>
          <cell r="AB159">
            <v>186848594.10882631</v>
          </cell>
        </row>
        <row r="160">
          <cell r="Y160">
            <v>1642020224.21</v>
          </cell>
          <cell r="Z160">
            <v>1602617876.4216666</v>
          </cell>
          <cell r="AA160">
            <v>1642020224.21</v>
          </cell>
          <cell r="AB160">
            <v>1699721778.3124065</v>
          </cell>
        </row>
        <row r="161">
          <cell r="AB161">
            <v>77912858.742406368</v>
          </cell>
        </row>
        <row r="163">
          <cell r="Y163">
            <v>5036.83</v>
          </cell>
          <cell r="Z163">
            <v>5036.8300000000008</v>
          </cell>
          <cell r="AA163">
            <v>5036.83</v>
          </cell>
          <cell r="AB163">
            <v>5036.83</v>
          </cell>
        </row>
        <row r="164">
          <cell r="Y164">
            <v>5036.83</v>
          </cell>
          <cell r="Z164">
            <v>5036.8300000000008</v>
          </cell>
          <cell r="AA164">
            <v>5036.83</v>
          </cell>
          <cell r="AB164">
            <v>5036.83</v>
          </cell>
        </row>
        <row r="167"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Y168">
            <v>523564.77</v>
          </cell>
          <cell r="Z168">
            <v>471168.31749999995</v>
          </cell>
          <cell r="AA168">
            <v>523564.77</v>
          </cell>
          <cell r="AB168">
            <v>601812.89</v>
          </cell>
        </row>
        <row r="169">
          <cell r="Y169">
            <v>6448244.9299999997</v>
          </cell>
          <cell r="Z169">
            <v>5564534.5612499993</v>
          </cell>
          <cell r="AA169">
            <v>6448244.9299999997</v>
          </cell>
          <cell r="AB169">
            <v>6298540.5300000003</v>
          </cell>
        </row>
        <row r="170">
          <cell r="Y170">
            <v>1802966.34</v>
          </cell>
          <cell r="Z170">
            <v>3633316.0525000002</v>
          </cell>
          <cell r="AA170">
            <v>1802966.34</v>
          </cell>
          <cell r="AB170">
            <v>816678.74</v>
          </cell>
        </row>
        <row r="171">
          <cell r="Y171">
            <v>8774776.0399999991</v>
          </cell>
          <cell r="Z171">
            <v>9669018.9312500004</v>
          </cell>
          <cell r="AA171">
            <v>8774776.0399999991</v>
          </cell>
          <cell r="AB171">
            <v>7717032.1600000001</v>
          </cell>
        </row>
        <row r="172">
          <cell r="AB172">
            <v>-963047.58000000007</v>
          </cell>
        </row>
        <row r="173">
          <cell r="AB173">
            <v>76949811.16240637</v>
          </cell>
        </row>
        <row r="174">
          <cell r="Y174">
            <v>-68145732.519999996</v>
          </cell>
          <cell r="Z174">
            <v>-67683883.950000003</v>
          </cell>
          <cell r="AA174">
            <v>-68145732.519999996</v>
          </cell>
          <cell r="AB174">
            <v>-68700400.519417778</v>
          </cell>
        </row>
        <row r="175">
          <cell r="Y175">
            <v>-20582667.620000001</v>
          </cell>
          <cell r="Z175">
            <v>-19891283.5425</v>
          </cell>
          <cell r="AA175">
            <v>-20582667.620000001</v>
          </cell>
          <cell r="AB175">
            <v>-21036152.39134996</v>
          </cell>
        </row>
        <row r="176">
          <cell r="Y176">
            <v>-447159413.13999999</v>
          </cell>
          <cell r="Z176">
            <v>-442549614.17666656</v>
          </cell>
          <cell r="AA176">
            <v>-447159413.13999999</v>
          </cell>
          <cell r="AB176">
            <v>-459528961.3846187</v>
          </cell>
        </row>
        <row r="177">
          <cell r="Y177">
            <v>-131576458.8</v>
          </cell>
          <cell r="Z177">
            <v>-121399141.10125001</v>
          </cell>
          <cell r="AA177">
            <v>-131576458.8</v>
          </cell>
          <cell r="AB177">
            <v>-135350941.68771771</v>
          </cell>
        </row>
        <row r="178">
          <cell r="Y178">
            <v>-667464272.07999992</v>
          </cell>
          <cell r="Z178">
            <v>-651523922.77041662</v>
          </cell>
          <cell r="AA178">
            <v>-667464272.07999992</v>
          </cell>
          <cell r="AB178">
            <v>-684616455.98310411</v>
          </cell>
        </row>
        <row r="179">
          <cell r="AB179">
            <v>-34381426.053104162</v>
          </cell>
        </row>
        <row r="181">
          <cell r="Y181">
            <v>-6000908.9400000004</v>
          </cell>
          <cell r="Z181">
            <v>-5990047.7854166673</v>
          </cell>
          <cell r="AA181">
            <v>-6000908.9400000004</v>
          </cell>
          <cell r="AB181">
            <v>-6079504.0361361811</v>
          </cell>
        </row>
        <row r="182">
          <cell r="Y182">
            <v>-300</v>
          </cell>
          <cell r="Z182">
            <v>-300</v>
          </cell>
          <cell r="AA182">
            <v>-300</v>
          </cell>
          <cell r="AB182">
            <v>-303.71116338629707</v>
          </cell>
        </row>
        <row r="183">
          <cell r="Y183">
            <v>-69325.969999999739</v>
          </cell>
          <cell r="Z183">
            <v>-69325.969999999972</v>
          </cell>
          <cell r="AA183">
            <v>-69325.969999999739</v>
          </cell>
          <cell r="AB183">
            <v>-70183.570005278161</v>
          </cell>
        </row>
        <row r="184"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Y185">
            <v>-6070534.9100000001</v>
          </cell>
          <cell r="Z185">
            <v>-6059673.7554166662</v>
          </cell>
          <cell r="AA185">
            <v>-6070534.9100000001</v>
          </cell>
          <cell r="AB185">
            <v>-6149991.3173048459</v>
          </cell>
        </row>
        <row r="186">
          <cell r="AB186">
            <v>-90720.337304845452</v>
          </cell>
        </row>
        <row r="187">
          <cell r="AB187">
            <v>-690766447.30040896</v>
          </cell>
        </row>
        <row r="189">
          <cell r="Y189">
            <v>10690615.45999999</v>
          </cell>
          <cell r="Z189">
            <v>11178060.948749986</v>
          </cell>
          <cell r="AA189">
            <v>10690615.45999999</v>
          </cell>
          <cell r="AB189">
            <v>10073554.00444603</v>
          </cell>
        </row>
        <row r="190">
          <cell r="Y190">
            <v>25200344.710000005</v>
          </cell>
          <cell r="Z190">
            <v>24317690.357916672</v>
          </cell>
          <cell r="AA190">
            <v>25200344.710000005</v>
          </cell>
          <cell r="AB190">
            <v>26156418.969722774</v>
          </cell>
        </row>
        <row r="191">
          <cell r="Y191">
            <v>891803364.86000001</v>
          </cell>
          <cell r="Z191">
            <v>871977769.40958333</v>
          </cell>
          <cell r="AA191">
            <v>891803364.86000001</v>
          </cell>
          <cell r="AB191">
            <v>928133095.86671996</v>
          </cell>
        </row>
        <row r="192">
          <cell r="Y192">
            <v>49570905.059999987</v>
          </cell>
          <cell r="Z192">
            <v>47234814.94083333</v>
          </cell>
          <cell r="AA192">
            <v>49570905.059999987</v>
          </cell>
          <cell r="AB192">
            <v>52314331.161108613</v>
          </cell>
        </row>
        <row r="195">
          <cell r="Y195">
            <v>977265230.08999991</v>
          </cell>
          <cell r="Z195">
            <v>954708335.65708327</v>
          </cell>
          <cell r="AA195">
            <v>977265230.08999991</v>
          </cell>
          <cell r="AB195">
            <v>1016677400.0019974</v>
          </cell>
        </row>
        <row r="201">
          <cell r="Y201">
            <v>526078.43378755555</v>
          </cell>
          <cell r="Z201">
            <v>462175.64985991147</v>
          </cell>
          <cell r="AA201">
            <v>462175.64985991147</v>
          </cell>
          <cell r="AB201">
            <v>478128.75900948048</v>
          </cell>
        </row>
        <row r="202">
          <cell r="Y202">
            <v>15399953.956212446</v>
          </cell>
          <cell r="Z202">
            <v>13529320.478473423</v>
          </cell>
          <cell r="AA202">
            <v>13529320.478473423</v>
          </cell>
          <cell r="AB202">
            <v>13996317.660990519</v>
          </cell>
        </row>
        <row r="203">
          <cell r="Y203">
            <v>15926032.390000002</v>
          </cell>
          <cell r="Z203">
            <v>13991496.128333334</v>
          </cell>
          <cell r="AA203">
            <v>13991496.128333334</v>
          </cell>
          <cell r="AB203">
            <v>14474446.42</v>
          </cell>
        </row>
        <row r="206">
          <cell r="Y206">
            <v>24647247.120000001</v>
          </cell>
          <cell r="Z206">
            <v>43846720.050000004</v>
          </cell>
          <cell r="AA206">
            <v>24647247.120000001</v>
          </cell>
          <cell r="AB206">
            <v>43846720.050000004</v>
          </cell>
        </row>
        <row r="207">
          <cell r="Y207">
            <v>24647247.120000001</v>
          </cell>
          <cell r="Z207">
            <v>43846720.050000004</v>
          </cell>
          <cell r="AA207">
            <v>24647247.120000001</v>
          </cell>
          <cell r="AB207">
            <v>43846720.050000004</v>
          </cell>
        </row>
        <row r="210">
          <cell r="Y210">
            <v>3204736.15</v>
          </cell>
          <cell r="Z210">
            <v>2469979.1733333333</v>
          </cell>
          <cell r="AA210">
            <v>2469979.1733333333</v>
          </cell>
          <cell r="AB210">
            <v>2656689.5700000003</v>
          </cell>
        </row>
        <row r="211">
          <cell r="Y211">
            <v>3204736.15</v>
          </cell>
          <cell r="Z211">
            <v>2469979.1733333333</v>
          </cell>
          <cell r="AA211">
            <v>2469979.1733333333</v>
          </cell>
          <cell r="AB211">
            <v>2656689.5700000003</v>
          </cell>
        </row>
        <row r="214"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Y215">
            <v>90965.447820000059</v>
          </cell>
          <cell r="Z215">
            <v>87268.966562916685</v>
          </cell>
          <cell r="AA215">
            <v>90965.447820000059</v>
          </cell>
          <cell r="AB215">
            <v>82248.410474603646</v>
          </cell>
        </row>
        <row r="216">
          <cell r="Y216">
            <v>2390361.5521800001</v>
          </cell>
          <cell r="Z216">
            <v>2298134.54385375</v>
          </cell>
          <cell r="AA216">
            <v>2390361.5521800001</v>
          </cell>
          <cell r="AB216">
            <v>2456997.8293567528</v>
          </cell>
        </row>
        <row r="217"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Y218">
            <v>2481327</v>
          </cell>
          <cell r="Z218">
            <v>2385403.5104166665</v>
          </cell>
          <cell r="AA218">
            <v>2481327</v>
          </cell>
          <cell r="AB218">
            <v>2539246.2398313563</v>
          </cell>
        </row>
        <row r="221"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Y223">
            <v>212685</v>
          </cell>
          <cell r="Z223">
            <v>204463.05208333334</v>
          </cell>
          <cell r="AA223">
            <v>212685</v>
          </cell>
          <cell r="AB223">
            <v>217649.50226976621</v>
          </cell>
        </row>
        <row r="224"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Y225">
            <v>212685</v>
          </cell>
          <cell r="Z225">
            <v>204463.05208333334</v>
          </cell>
          <cell r="AA225">
            <v>212685</v>
          </cell>
          <cell r="AB225">
            <v>217649.50226976621</v>
          </cell>
        </row>
        <row r="228">
          <cell r="Y228">
            <v>-204027.39</v>
          </cell>
          <cell r="Z228">
            <v>-203634.98374999998</v>
          </cell>
          <cell r="AA228">
            <v>-203634.98374999998</v>
          </cell>
          <cell r="AB228">
            <v>-199821.17</v>
          </cell>
        </row>
        <row r="229">
          <cell r="Y229">
            <v>-5455858.3700000001</v>
          </cell>
          <cell r="Z229">
            <v>-5215329.2679166663</v>
          </cell>
          <cell r="AA229">
            <v>-5215329.2679166663</v>
          </cell>
          <cell r="AB229">
            <v>-5459766.4800000004</v>
          </cell>
        </row>
        <row r="230">
          <cell r="Y230">
            <v>-5659885.7599999998</v>
          </cell>
          <cell r="Z230">
            <v>-5418964.2516666669</v>
          </cell>
          <cell r="AA230">
            <v>-5418964.251666666</v>
          </cell>
          <cell r="AB230">
            <v>-5659587.6500000004</v>
          </cell>
        </row>
        <row r="233">
          <cell r="Y233">
            <v>-1545978.7</v>
          </cell>
          <cell r="Z233">
            <v>-1516184.5054166669</v>
          </cell>
          <cell r="AA233">
            <v>-1545978.7</v>
          </cell>
          <cell r="AB233">
            <v>-1620942.8300651805</v>
          </cell>
        </row>
        <row r="234">
          <cell r="Y234">
            <v>-52223273.629999995</v>
          </cell>
          <cell r="Z234">
            <v>-57119801.088749997</v>
          </cell>
          <cell r="AA234">
            <v>-52223273.629999995</v>
          </cell>
          <cell r="AB234">
            <v>-53591789.161934808</v>
          </cell>
        </row>
        <row r="235">
          <cell r="Y235">
            <v>-53769252.329999998</v>
          </cell>
          <cell r="Z235">
            <v>-58635985.594166666</v>
          </cell>
          <cell r="AA235">
            <v>-53769252.329999998</v>
          </cell>
          <cell r="AB235">
            <v>-55212731.991999991</v>
          </cell>
        </row>
        <row r="238">
          <cell r="Y238">
            <v>-146694.97</v>
          </cell>
          <cell r="Z238">
            <v>-53763.480416666658</v>
          </cell>
          <cell r="AA238">
            <v>-53763.480416666658</v>
          </cell>
          <cell r="AB238">
            <v>-159505.69</v>
          </cell>
        </row>
        <row r="239">
          <cell r="Y239">
            <v>-146694.97</v>
          </cell>
          <cell r="Z239">
            <v>-53763.480416666658</v>
          </cell>
          <cell r="AA239">
            <v>-53763.480416666658</v>
          </cell>
          <cell r="AB239">
            <v>-159505.69</v>
          </cell>
        </row>
        <row r="242">
          <cell r="Y242">
            <v>-177889.48</v>
          </cell>
          <cell r="Z242">
            <v>-199062.27541666667</v>
          </cell>
          <cell r="AA242">
            <v>-177889.48</v>
          </cell>
          <cell r="AB242">
            <v>-158815.91244834373</v>
          </cell>
        </row>
        <row r="243">
          <cell r="Y243">
            <v>-67325.428653600044</v>
          </cell>
          <cell r="Z243">
            <v>-72457.032596783349</v>
          </cell>
          <cell r="AA243">
            <v>-67325.428653600044</v>
          </cell>
          <cell r="AB243">
            <v>-54072.105797175616</v>
          </cell>
        </row>
        <row r="244">
          <cell r="Y244">
            <v>-1769156.5313463998</v>
          </cell>
          <cell r="Z244">
            <v>-1929588.4911532167</v>
          </cell>
          <cell r="AA244">
            <v>-1769156.5313463998</v>
          </cell>
          <cell r="AB244">
            <v>-1614644.8948103024</v>
          </cell>
        </row>
        <row r="245">
          <cell r="Y245">
            <v>-16672.96</v>
          </cell>
          <cell r="Z245">
            <v>-18650.453750000004</v>
          </cell>
          <cell r="AA245">
            <v>-16672.96</v>
          </cell>
          <cell r="AB245">
            <v>-14889.086944178111</v>
          </cell>
        </row>
        <row r="246">
          <cell r="Y246">
            <v>-2031044.4</v>
          </cell>
          <cell r="Z246">
            <v>-2219758.2529166667</v>
          </cell>
          <cell r="AA246">
            <v>-2031044.4</v>
          </cell>
          <cell r="AB246">
            <v>-1842422</v>
          </cell>
        </row>
        <row r="249">
          <cell r="Y249">
            <v>-3355343.88</v>
          </cell>
          <cell r="Z249">
            <v>-3700087.1037500002</v>
          </cell>
          <cell r="AA249">
            <v>-3355343.88</v>
          </cell>
          <cell r="AB249">
            <v>-2881487.0713224048</v>
          </cell>
        </row>
        <row r="250">
          <cell r="Y250">
            <v>-5405018.0379702039</v>
          </cell>
          <cell r="Z250">
            <v>-4871783.924697875</v>
          </cell>
          <cell r="AA250">
            <v>-5405018.0379702039</v>
          </cell>
          <cell r="AB250">
            <v>-4914396.8698105328</v>
          </cell>
        </row>
        <row r="251">
          <cell r="Y251">
            <v>-142031371.43202978</v>
          </cell>
          <cell r="Z251">
            <v>-128540335.2182188</v>
          </cell>
          <cell r="AA251">
            <v>-142031371.43202978</v>
          </cell>
          <cell r="AB251">
            <v>-146663489.9635902</v>
          </cell>
        </row>
        <row r="252">
          <cell r="Y252">
            <v>696372.34</v>
          </cell>
          <cell r="Z252">
            <v>248242.46</v>
          </cell>
          <cell r="AA252">
            <v>696372.34</v>
          </cell>
          <cell r="AB252">
            <v>860480.62674221606</v>
          </cell>
        </row>
        <row r="253">
          <cell r="Y253">
            <v>-150095361.00999999</v>
          </cell>
          <cell r="Z253">
            <v>-136863963.78666666</v>
          </cell>
          <cell r="AA253">
            <v>-150095361.00999999</v>
          </cell>
          <cell r="AB253">
            <v>-153598893.27798092</v>
          </cell>
        </row>
        <row r="256">
          <cell r="Y256">
            <v>-1243678.56</v>
          </cell>
          <cell r="Z256">
            <v>-1253504.5212500002</v>
          </cell>
          <cell r="AA256">
            <v>-1243678.56</v>
          </cell>
          <cell r="AB256">
            <v>-1132392.5770419035</v>
          </cell>
        </row>
        <row r="257"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Y258">
            <v>-12318323.58</v>
          </cell>
          <cell r="Z258">
            <v>-11171015.44375</v>
          </cell>
          <cell r="AA258">
            <v>-12318323.58</v>
          </cell>
          <cell r="AB258">
            <v>-12735411.851082681</v>
          </cell>
        </row>
        <row r="259">
          <cell r="Y259">
            <v>95392.84</v>
          </cell>
          <cell r="Z259">
            <v>88932.090833333321</v>
          </cell>
          <cell r="AA259">
            <v>95392.84</v>
          </cell>
          <cell r="AB259">
            <v>86856.964004385489</v>
          </cell>
        </row>
        <row r="260">
          <cell r="Y260">
            <v>-13466609.300000001</v>
          </cell>
          <cell r="Z260">
            <v>-12335587.874166667</v>
          </cell>
          <cell r="AA260">
            <v>-13466609.300000001</v>
          </cell>
          <cell r="AB260">
            <v>-13780947.464120198</v>
          </cell>
        </row>
        <row r="263"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7">
          <cell r="Y267">
            <v>19870335.200000003</v>
          </cell>
          <cell r="Z267">
            <v>38694066.14958334</v>
          </cell>
          <cell r="AA267">
            <v>19870335.200000003</v>
          </cell>
          <cell r="AB267">
            <v>39674024.489187352</v>
          </cell>
        </row>
        <row r="268">
          <cell r="Y268">
            <v>-6605305.6750162486</v>
          </cell>
          <cell r="Z268">
            <v>-6114615.8300384972</v>
          </cell>
          <cell r="AA268">
            <v>-6668816.0526938923</v>
          </cell>
          <cell r="AB268">
            <v>-6228855.806188805</v>
          </cell>
        </row>
        <row r="269">
          <cell r="Y269">
            <v>-195794983.03498375</v>
          </cell>
          <cell r="Z269">
            <v>-187944151.43537816</v>
          </cell>
          <cell r="AA269">
            <v>-197425087.41063944</v>
          </cell>
          <cell r="AB269">
            <v>-203394137.35880095</v>
          </cell>
        </row>
        <row r="270">
          <cell r="Y270">
            <v>3833133.3999999994</v>
          </cell>
          <cell r="Z270">
            <v>2734739.79</v>
          </cell>
          <cell r="AA270">
            <v>3191307.9129166664</v>
          </cell>
          <cell r="AB270">
            <v>3429632.3838024233</v>
          </cell>
        </row>
        <row r="273">
          <cell r="Y273">
            <v>-178696820.10999995</v>
          </cell>
          <cell r="Z273">
            <v>-152629961.32583329</v>
          </cell>
          <cell r="AA273">
            <v>-181032260.35041666</v>
          </cell>
          <cell r="AB273">
            <v>-166519336.292</v>
          </cell>
        </row>
        <row r="276">
          <cell r="Y276">
            <v>30560950.659999993</v>
          </cell>
          <cell r="Z276">
            <v>49872127.098333329</v>
          </cell>
          <cell r="AA276">
            <v>30560950.659999993</v>
          </cell>
          <cell r="AB276">
            <v>49747578.493633382</v>
          </cell>
        </row>
        <row r="277">
          <cell r="Y277">
            <v>18595039.034983754</v>
          </cell>
          <cell r="Z277">
            <v>18203074.527878173</v>
          </cell>
          <cell r="AA277">
            <v>18531528.657306112</v>
          </cell>
          <cell r="AB277">
            <v>19927563.163533971</v>
          </cell>
        </row>
        <row r="278">
          <cell r="Y278">
            <v>696008381.82501626</v>
          </cell>
          <cell r="Z278">
            <v>684033617.97420514</v>
          </cell>
          <cell r="AA278">
            <v>694378277.44936061</v>
          </cell>
          <cell r="AB278">
            <v>724738958.50791907</v>
          </cell>
        </row>
        <row r="279">
          <cell r="Y279">
            <v>53404038.459999986</v>
          </cell>
          <cell r="Z279">
            <v>49969554.730833329</v>
          </cell>
          <cell r="AA279">
            <v>52762212.972916655</v>
          </cell>
          <cell r="AB279">
            <v>55743963.544911034</v>
          </cell>
        </row>
        <row r="282">
          <cell r="Y282">
            <v>798568409.98000002</v>
          </cell>
          <cell r="Z282">
            <v>802078374.33124995</v>
          </cell>
          <cell r="AA282">
            <v>796232969.73958325</v>
          </cell>
          <cell r="AB282">
            <v>850158063.70999742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">
          <cell r="H22">
            <v>4582224.6080948506</v>
          </cell>
        </row>
        <row r="23">
          <cell r="H23">
            <v>383008.75427657942</v>
          </cell>
        </row>
      </sheetData>
      <sheetData sheetId="27">
        <row r="6">
          <cell r="D6" t="str">
            <v>QGC Reserve accrual Jun 09</v>
          </cell>
        </row>
        <row r="10">
          <cell r="D10">
            <v>0</v>
          </cell>
        </row>
        <row r="11">
          <cell r="D11">
            <v>724650</v>
          </cell>
        </row>
        <row r="12">
          <cell r="D12">
            <v>25000</v>
          </cell>
        </row>
        <row r="13">
          <cell r="D13">
            <v>1130000</v>
          </cell>
        </row>
        <row r="14">
          <cell r="D14">
            <v>0</v>
          </cell>
        </row>
        <row r="16">
          <cell r="D16">
            <v>1879650</v>
          </cell>
        </row>
        <row r="17">
          <cell r="D17">
            <v>375930</v>
          </cell>
        </row>
        <row r="18">
          <cell r="D18">
            <v>1630000</v>
          </cell>
        </row>
        <row r="19">
          <cell r="D19">
            <v>-1254070</v>
          </cell>
        </row>
        <row r="20">
          <cell r="D20">
            <v>-1212644.7934385585</v>
          </cell>
        </row>
        <row r="21">
          <cell r="D21">
            <v>-41425.206561441621</v>
          </cell>
        </row>
      </sheetData>
      <sheetData sheetId="28"/>
      <sheetData sheetId="29"/>
      <sheetData sheetId="30">
        <row r="6">
          <cell r="G6" t="str">
            <v>QGC Don &amp; Membership Jun 09</v>
          </cell>
          <cell r="I6" t="str">
            <v>QGC Don &amp; Membership Dec 09</v>
          </cell>
        </row>
        <row r="8">
          <cell r="G8">
            <v>-52798.470093758784</v>
          </cell>
          <cell r="I8">
            <v>-57629.784296758786</v>
          </cell>
        </row>
        <row r="9">
          <cell r="G9">
            <v>-1954.83</v>
          </cell>
          <cell r="I9">
            <v>-1954.83</v>
          </cell>
        </row>
        <row r="10">
          <cell r="G10">
            <v>-54753.300093758786</v>
          </cell>
          <cell r="I10">
            <v>-59584.614296758788</v>
          </cell>
        </row>
        <row r="14">
          <cell r="G14">
            <v>-52944.655627098589</v>
          </cell>
          <cell r="I14">
            <v>-57616.378907085913</v>
          </cell>
        </row>
        <row r="15">
          <cell r="G15">
            <v>-1808.6444666602013</v>
          </cell>
          <cell r="I15">
            <v>-1968.2353896728735</v>
          </cell>
        </row>
        <row r="16">
          <cell r="G16">
            <v>-54753.300093758793</v>
          </cell>
          <cell r="I16">
            <v>-59584.614296758788</v>
          </cell>
        </row>
        <row r="19">
          <cell r="I19">
            <v>2009</v>
          </cell>
        </row>
        <row r="20">
          <cell r="I20">
            <v>0</v>
          </cell>
        </row>
        <row r="22">
          <cell r="I22">
            <v>0</v>
          </cell>
        </row>
      </sheetData>
      <sheetData sheetId="31">
        <row r="10">
          <cell r="C10" t="str">
            <v>QGC Advertising Jun 09</v>
          </cell>
          <cell r="D10" t="str">
            <v>QGC Advertising Dec 09</v>
          </cell>
          <cell r="E10" t="str">
            <v>QGC Advertising Dec 2010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17500.46</v>
          </cell>
          <cell r="D19">
            <v>33510.959999999999</v>
          </cell>
          <cell r="E19">
            <v>34147.668239999999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82.773242162342584</v>
          </cell>
          <cell r="D22">
            <v>84.594253489914124</v>
          </cell>
          <cell r="E22">
            <v>86.116950052732577</v>
          </cell>
        </row>
        <row r="23">
          <cell r="C23">
            <v>938.71938101942214</v>
          </cell>
          <cell r="D23">
            <v>1017.1220998033998</v>
          </cell>
          <cell r="E23">
            <v>1073.2908504006368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13133.748999999996</v>
          </cell>
          <cell r="D25">
            <v>13351.323549999996</v>
          </cell>
          <cell r="E25">
            <v>13498.188109049994</v>
          </cell>
        </row>
        <row r="28">
          <cell r="C28">
            <v>31655.701623181762</v>
          </cell>
          <cell r="D28">
            <v>47963.999903293305</v>
          </cell>
          <cell r="E28">
            <v>48805.26414950336</v>
          </cell>
          <cell r="P28">
            <v>1390313.3487586041</v>
          </cell>
        </row>
        <row r="31">
          <cell r="C31">
            <v>-31655.701623181762</v>
          </cell>
          <cell r="D31">
            <v>-47963.999903293305</v>
          </cell>
          <cell r="E31">
            <v>-48805.26414950336</v>
          </cell>
        </row>
        <row r="33">
          <cell r="C33">
            <v>-30610.031143393819</v>
          </cell>
          <cell r="D33">
            <v>-46379.623749245373</v>
          </cell>
          <cell r="E33">
            <v>-47193.098840805367</v>
          </cell>
        </row>
        <row r="34">
          <cell r="C34">
            <v>-1045.6704797879443</v>
          </cell>
          <cell r="D34">
            <v>-1584.3761540479329</v>
          </cell>
          <cell r="E34">
            <v>-1612.1653086979979</v>
          </cell>
        </row>
        <row r="36">
          <cell r="D36">
            <v>2009</v>
          </cell>
          <cell r="E36">
            <v>2010</v>
          </cell>
        </row>
        <row r="37">
          <cell r="D37">
            <v>2.1000000000000001E-2</v>
          </cell>
          <cell r="E37">
            <v>1.9E-2</v>
          </cell>
        </row>
        <row r="38">
          <cell r="D38">
            <v>2.1999999999999999E-2</v>
          </cell>
          <cell r="E38">
            <v>1.7999999999999999E-2</v>
          </cell>
        </row>
        <row r="39">
          <cell r="D39">
            <v>4.0000000000000001E-3</v>
          </cell>
          <cell r="E39">
            <v>1.0999999999999999E-2</v>
          </cell>
        </row>
        <row r="40">
          <cell r="D40">
            <v>4.3999999999999997E-2</v>
          </cell>
          <cell r="E40">
            <v>0.04</v>
          </cell>
        </row>
      </sheetData>
      <sheetData sheetId="32">
        <row r="3">
          <cell r="D3" t="str">
            <v>QGC Insentives Jun 09</v>
          </cell>
        </row>
        <row r="12">
          <cell r="AH12" t="str">
            <v>Actual 2005</v>
          </cell>
          <cell r="AI12" t="str">
            <v>Actual 2006</v>
          </cell>
          <cell r="AJ12" t="str">
            <v>Actual 2007</v>
          </cell>
          <cell r="AK12" t="str">
            <v>Actual 2008</v>
          </cell>
        </row>
        <row r="13">
          <cell r="D13">
            <v>-514311.58774843521</v>
          </cell>
        </row>
        <row r="14">
          <cell r="AH14">
            <v>1944134.4325674635</v>
          </cell>
          <cell r="AI14">
            <v>2069506.9984044943</v>
          </cell>
          <cell r="AJ14">
            <v>2302421.4233766235</v>
          </cell>
          <cell r="AK14">
            <v>1183201.56</v>
          </cell>
        </row>
        <row r="15">
          <cell r="D15">
            <v>-1776198.6716309711</v>
          </cell>
          <cell r="AH15">
            <v>205518.0474325364</v>
          </cell>
          <cell r="AI15">
            <v>310158.67159550567</v>
          </cell>
          <cell r="AJ15">
            <v>273535.5366233766</v>
          </cell>
          <cell r="AK15">
            <v>71943.914936708854</v>
          </cell>
        </row>
        <row r="16">
          <cell r="AH16">
            <v>2149652.48</v>
          </cell>
          <cell r="AI16">
            <v>2379665.67</v>
          </cell>
          <cell r="AJ16">
            <v>2575956.96</v>
          </cell>
          <cell r="AK16">
            <v>2486561.56</v>
          </cell>
        </row>
        <row r="18">
          <cell r="D18">
            <v>-2290510.2593794065</v>
          </cell>
          <cell r="AH18">
            <v>0.90439999999999998</v>
          </cell>
          <cell r="AI18">
            <v>0.86966292134831458</v>
          </cell>
          <cell r="AJ18">
            <v>0.89381207028265852</v>
          </cell>
          <cell r="AK18">
            <v>0.97106690777576854</v>
          </cell>
        </row>
        <row r="19">
          <cell r="AH19">
            <v>9.5600000000000018E-2</v>
          </cell>
          <cell r="AI19">
            <v>0.13033707865168542</v>
          </cell>
          <cell r="AJ19">
            <v>0.10618792971734148</v>
          </cell>
          <cell r="AK19">
            <v>2.893309222423146E-2</v>
          </cell>
        </row>
        <row r="20">
          <cell r="D20">
            <v>-2215585.279676869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</row>
        <row r="21">
          <cell r="D21">
            <v>-74924.97970253753</v>
          </cell>
        </row>
        <row r="22">
          <cell r="AH22">
            <v>461073.8141403239</v>
          </cell>
          <cell r="AI22">
            <v>361918.79089887638</v>
          </cell>
          <cell r="AJ22">
            <v>359168.31611917494</v>
          </cell>
          <cell r="AK22">
            <v>530175.7107775769</v>
          </cell>
        </row>
        <row r="23">
          <cell r="AH23">
            <v>48740.965859676129</v>
          </cell>
          <cell r="AI23">
            <v>54241.059101123603</v>
          </cell>
          <cell r="AJ23">
            <v>42670.423880825052</v>
          </cell>
          <cell r="AK23">
            <v>15796.669222423145</v>
          </cell>
        </row>
        <row r="24">
          <cell r="AH24">
            <v>509814.78</v>
          </cell>
          <cell r="AI24">
            <v>416159.85</v>
          </cell>
          <cell r="AJ24">
            <v>401838.74</v>
          </cell>
          <cell r="AK24">
            <v>545972.38</v>
          </cell>
        </row>
        <row r="26">
          <cell r="AH26">
            <v>0.90439999999999998</v>
          </cell>
          <cell r="AI26">
            <v>0.86966292134831458</v>
          </cell>
          <cell r="AJ26">
            <v>0.89381207028265852</v>
          </cell>
          <cell r="AK26">
            <v>0.97106690777576854</v>
          </cell>
        </row>
        <row r="27">
          <cell r="AH27">
            <v>9.5600000000000018E-2</v>
          </cell>
          <cell r="AI27">
            <v>0.13033707865168542</v>
          </cell>
          <cell r="AJ27">
            <v>0.10618792971734148</v>
          </cell>
          <cell r="AK27">
            <v>2.893309222423146E-2</v>
          </cell>
        </row>
        <row r="28"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30">
          <cell r="AH30">
            <v>625750.92923076916</v>
          </cell>
          <cell r="AI30">
            <v>586006.02043269225</v>
          </cell>
          <cell r="AJ30">
            <v>472588.8233993015</v>
          </cell>
          <cell r="AK30">
            <v>525516.09909909905</v>
          </cell>
        </row>
        <row r="31">
          <cell r="AH31">
            <v>730094.89667999989</v>
          </cell>
          <cell r="AI31">
            <v>1039184.0095673077</v>
          </cell>
          <cell r="AJ31">
            <v>1030943.7666006986</v>
          </cell>
          <cell r="AK31">
            <v>641129.64090090082</v>
          </cell>
        </row>
        <row r="32">
          <cell r="AH32">
            <v>1355793.68</v>
          </cell>
          <cell r="AI32">
            <v>1625190.03</v>
          </cell>
          <cell r="AJ32">
            <v>1503532.59</v>
          </cell>
          <cell r="AK32">
            <v>1166645.74</v>
          </cell>
        </row>
        <row r="34">
          <cell r="AH34">
            <v>0.46153846153846151</v>
          </cell>
          <cell r="AI34">
            <v>0.36057692307692307</v>
          </cell>
          <cell r="AJ34">
            <v>0.31431897555296856</v>
          </cell>
          <cell r="AK34">
            <v>0.45045045045045046</v>
          </cell>
        </row>
        <row r="35">
          <cell r="AH35">
            <v>0.53849999999999998</v>
          </cell>
          <cell r="AI35">
            <v>0.63942307692307687</v>
          </cell>
          <cell r="AJ35">
            <v>0.6856810244470315</v>
          </cell>
          <cell r="AK35">
            <v>0.54954954954954949</v>
          </cell>
        </row>
        <row r="36">
          <cell r="AH36">
            <v>1.0000384615384614</v>
          </cell>
          <cell r="AI36">
            <v>1</v>
          </cell>
          <cell r="AJ36">
            <v>1</v>
          </cell>
          <cell r="AK36">
            <v>1</v>
          </cell>
        </row>
        <row r="37">
          <cell r="AH37">
            <v>0.03</v>
          </cell>
          <cell r="AI37">
            <v>0.03</v>
          </cell>
          <cell r="AJ37">
            <v>2.7E-2</v>
          </cell>
          <cell r="AK37">
            <v>0.03</v>
          </cell>
        </row>
        <row r="38">
          <cell r="AH38">
            <v>3.5000000000000003E-2</v>
          </cell>
          <cell r="AI38">
            <v>5.3199999999999997E-2</v>
          </cell>
          <cell r="AJ38">
            <v>5.8900000000000001E-2</v>
          </cell>
          <cell r="AK38">
            <v>3.6600000000000001E-2</v>
          </cell>
        </row>
        <row r="40">
          <cell r="AG40">
            <v>1</v>
          </cell>
          <cell r="AH40" t="str">
            <v>Questar Corporation 2008 Bonus percentage</v>
          </cell>
        </row>
        <row r="41">
          <cell r="AG41">
            <v>2</v>
          </cell>
          <cell r="AH41" t="str">
            <v>Amount of bonus from QGC Operating results</v>
          </cell>
        </row>
        <row r="42">
          <cell r="AG42">
            <v>3</v>
          </cell>
          <cell r="AH42" t="str">
            <v>Amount of bonus unrelated to QGC operating results (Line 1- Line 2)</v>
          </cell>
        </row>
        <row r="44">
          <cell r="AG44">
            <v>4</v>
          </cell>
          <cell r="AH44" t="str">
            <v>Percentage of PIPE and AMIP excluded from results (Line 3/Line 4)(Financial)</v>
          </cell>
        </row>
        <row r="45">
          <cell r="AG45">
            <v>5</v>
          </cell>
          <cell r="AH45" t="str">
            <v>Percentage of PIPE and AMIP excluded from results(=1-Line4)</v>
          </cell>
        </row>
        <row r="50">
          <cell r="AI50" t="str">
            <v>Actual 2005</v>
          </cell>
          <cell r="AJ50" t="str">
            <v>Actual 2006</v>
          </cell>
          <cell r="AK50" t="str">
            <v>Actual 2007</v>
          </cell>
        </row>
        <row r="52">
          <cell r="AI52">
            <v>4061038</v>
          </cell>
          <cell r="AJ52">
            <v>1810066.3016826923</v>
          </cell>
          <cell r="AK52">
            <v>1789717.4423748546</v>
          </cell>
        </row>
        <row r="53">
          <cell r="AI53">
            <v>0</v>
          </cell>
          <cell r="AJ53">
            <v>3209850.9083173075</v>
          </cell>
          <cell r="AK53">
            <v>3904235.457625146</v>
          </cell>
        </row>
        <row r="54">
          <cell r="AI54">
            <v>4061038</v>
          </cell>
          <cell r="AJ54">
            <v>5019917.21</v>
          </cell>
          <cell r="AK54">
            <v>5693952.9000000004</v>
          </cell>
        </row>
        <row r="56">
          <cell r="AI56">
            <v>1</v>
          </cell>
          <cell r="AJ56">
            <v>0.36057692307692307</v>
          </cell>
          <cell r="AK56">
            <v>0.31431897555296856</v>
          </cell>
        </row>
        <row r="57">
          <cell r="AI57">
            <v>0</v>
          </cell>
          <cell r="AJ57">
            <v>0.63942307692307687</v>
          </cell>
          <cell r="AK57">
            <v>0.6856810244470315</v>
          </cell>
        </row>
        <row r="58">
          <cell r="AI58">
            <v>1</v>
          </cell>
          <cell r="AJ58">
            <v>1</v>
          </cell>
          <cell r="AK58">
            <v>1</v>
          </cell>
        </row>
      </sheetData>
      <sheetData sheetId="33">
        <row r="12">
          <cell r="D12" t="str">
            <v>QGC Stock Insentives Jun 09</v>
          </cell>
          <cell r="E12" t="str">
            <v>QGC Stock Insentives Dec 09</v>
          </cell>
        </row>
        <row r="17">
          <cell r="D17">
            <v>-185226.08000000002</v>
          </cell>
          <cell r="E17">
            <v>-33751.392499999987</v>
          </cell>
        </row>
        <row r="20">
          <cell r="D20">
            <v>-568089.7490380659</v>
          </cell>
          <cell r="E20">
            <v>-62962.691950475106</v>
          </cell>
        </row>
        <row r="23">
          <cell r="D23">
            <v>-753315.82903806586</v>
          </cell>
          <cell r="E23">
            <v>-96714.084450475086</v>
          </cell>
        </row>
        <row r="26">
          <cell r="D26">
            <v>753315.82903806586</v>
          </cell>
          <cell r="E26">
            <v>96714.084450475086</v>
          </cell>
        </row>
        <row r="27">
          <cell r="D27">
            <v>753315.82903806586</v>
          </cell>
          <cell r="E27">
            <v>96714.084450475086</v>
          </cell>
        </row>
        <row r="29">
          <cell r="D29">
            <v>728431.84024644701</v>
          </cell>
          <cell r="E29">
            <v>93519.365714071508</v>
          </cell>
        </row>
        <row r="30">
          <cell r="D30">
            <v>24883.988791618904</v>
          </cell>
          <cell r="E30">
            <v>3194.7187364035817</v>
          </cell>
        </row>
        <row r="31">
          <cell r="D31">
            <v>753315.82903806586</v>
          </cell>
          <cell r="E31">
            <v>96714.084450475086</v>
          </cell>
        </row>
      </sheetData>
      <sheetData sheetId="34">
        <row r="7">
          <cell r="B7" t="str">
            <v>QGC Sporting Events Jun 09</v>
          </cell>
          <cell r="C7" t="str">
            <v>QGC Sporting Events Dec 09</v>
          </cell>
        </row>
        <row r="12">
          <cell r="B12">
            <v>-29984.764970232922</v>
          </cell>
          <cell r="C12">
            <v>-14818.801360345295</v>
          </cell>
        </row>
        <row r="14">
          <cell r="B14">
            <v>-28994.289891020297</v>
          </cell>
          <cell r="C14">
            <v>-14329.29765852221</v>
          </cell>
        </row>
        <row r="15">
          <cell r="B15">
            <v>-990.47507921262581</v>
          </cell>
          <cell r="C15">
            <v>-489.50370182308478</v>
          </cell>
        </row>
      </sheetData>
      <sheetData sheetId="35">
        <row r="9">
          <cell r="C9" t="str">
            <v>QGC State Tax Jun 09</v>
          </cell>
          <cell r="D9" t="str">
            <v>QGC State Tax Dec 09</v>
          </cell>
        </row>
        <row r="18">
          <cell r="C18">
            <v>305873</v>
          </cell>
          <cell r="D18">
            <v>305873</v>
          </cell>
        </row>
        <row r="20">
          <cell r="C20">
            <v>295769.21615494526</v>
          </cell>
          <cell r="D20">
            <v>295769.21615494526</v>
          </cell>
        </row>
        <row r="21">
          <cell r="C21">
            <v>10103.783845054768</v>
          </cell>
          <cell r="D21">
            <v>10103.783845054768</v>
          </cell>
        </row>
        <row r="22">
          <cell r="C22">
            <v>305873</v>
          </cell>
          <cell r="D22">
            <v>305873</v>
          </cell>
        </row>
        <row r="24">
          <cell r="D24">
            <v>2009</v>
          </cell>
        </row>
        <row r="25">
          <cell r="D25">
            <v>0</v>
          </cell>
        </row>
        <row r="27">
          <cell r="D27">
            <v>0</v>
          </cell>
        </row>
      </sheetData>
      <sheetData sheetId="36">
        <row r="8">
          <cell r="F8" t="str">
            <v>Rev booked Jun 09</v>
          </cell>
          <cell r="G8" t="str">
            <v>BOOKED REV LESS DSM Jun 09</v>
          </cell>
          <cell r="H8" t="str">
            <v>REV 2009 AVG CET</v>
          </cell>
        </row>
        <row r="11">
          <cell r="F11">
            <v>680276662.96477008</v>
          </cell>
          <cell r="G11">
            <v>680276662.96477008</v>
          </cell>
          <cell r="H11">
            <v>259451434</v>
          </cell>
        </row>
        <row r="15">
          <cell r="F15">
            <v>226549252</v>
          </cell>
          <cell r="G15">
            <v>226549252</v>
          </cell>
          <cell r="H15">
            <v>231081585</v>
          </cell>
        </row>
        <row r="17">
          <cell r="F17">
            <v>95851528</v>
          </cell>
          <cell r="G17">
            <v>95851528</v>
          </cell>
          <cell r="H17">
            <v>86585798</v>
          </cell>
        </row>
        <row r="19">
          <cell r="F19">
            <v>504011943</v>
          </cell>
          <cell r="G19">
            <v>504011943</v>
          </cell>
          <cell r="H19">
            <v>364095728</v>
          </cell>
        </row>
        <row r="20">
          <cell r="F20">
            <v>826412723</v>
          </cell>
          <cell r="G20">
            <v>826412723</v>
          </cell>
          <cell r="H20">
            <v>681763111</v>
          </cell>
        </row>
        <row r="22">
          <cell r="F22">
            <v>93696973</v>
          </cell>
          <cell r="G22">
            <v>93696973</v>
          </cell>
          <cell r="H22">
            <v>92716944</v>
          </cell>
        </row>
        <row r="24">
          <cell r="F24">
            <v>0</v>
          </cell>
          <cell r="G24">
            <v>0</v>
          </cell>
          <cell r="H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3">
          <cell r="F33">
            <v>1892081</v>
          </cell>
          <cell r="G33">
            <v>1892081</v>
          </cell>
          <cell r="H33">
            <v>0</v>
          </cell>
        </row>
        <row r="35">
          <cell r="F35">
            <v>556269</v>
          </cell>
          <cell r="G35">
            <v>556269</v>
          </cell>
          <cell r="H35">
            <v>0</v>
          </cell>
        </row>
        <row r="37">
          <cell r="F37">
            <v>2798539</v>
          </cell>
          <cell r="G37">
            <v>2798539</v>
          </cell>
          <cell r="H37">
            <v>0</v>
          </cell>
        </row>
        <row r="38">
          <cell r="F38">
            <v>5246889</v>
          </cell>
          <cell r="G38">
            <v>5246889</v>
          </cell>
          <cell r="H38">
            <v>0</v>
          </cell>
        </row>
        <row r="40">
          <cell r="F40">
            <v>498900</v>
          </cell>
          <cell r="G40">
            <v>498900</v>
          </cell>
          <cell r="H40">
            <v>0</v>
          </cell>
        </row>
        <row r="42">
          <cell r="F42">
            <v>3605260</v>
          </cell>
          <cell r="G42">
            <v>3605260</v>
          </cell>
          <cell r="H42">
            <v>4361176</v>
          </cell>
        </row>
        <row r="44">
          <cell r="F44">
            <v>5681466</v>
          </cell>
          <cell r="G44">
            <v>5681466</v>
          </cell>
          <cell r="H44">
            <v>5360534</v>
          </cell>
        </row>
        <row r="46">
          <cell r="F46">
            <v>36278330</v>
          </cell>
          <cell r="G46">
            <v>36278330</v>
          </cell>
          <cell r="H46">
            <v>26624802</v>
          </cell>
        </row>
        <row r="47">
          <cell r="F47">
            <v>45565056</v>
          </cell>
          <cell r="G47">
            <v>45565056</v>
          </cell>
          <cell r="H47">
            <v>36346512</v>
          </cell>
        </row>
        <row r="49">
          <cell r="F49">
            <v>6639018</v>
          </cell>
          <cell r="G49">
            <v>6639018</v>
          </cell>
          <cell r="H49">
            <v>6780003</v>
          </cell>
        </row>
        <row r="51">
          <cell r="F51">
            <v>68747</v>
          </cell>
          <cell r="G51">
            <v>68747</v>
          </cell>
          <cell r="H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15851</v>
          </cell>
          <cell r="G53">
            <v>15851</v>
          </cell>
          <cell r="H53">
            <v>0</v>
          </cell>
        </row>
        <row r="54">
          <cell r="F54">
            <v>0</v>
          </cell>
          <cell r="G54">
            <v>0</v>
          </cell>
        </row>
        <row r="55">
          <cell r="F55">
            <v>27815</v>
          </cell>
          <cell r="G55">
            <v>27815</v>
          </cell>
          <cell r="H55">
            <v>0</v>
          </cell>
        </row>
        <row r="56">
          <cell r="F56">
            <v>112413</v>
          </cell>
          <cell r="G56">
            <v>112413</v>
          </cell>
          <cell r="H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60">
          <cell r="F60">
            <v>1082913.7239646004</v>
          </cell>
          <cell r="G60">
            <v>1082913.7239646004</v>
          </cell>
          <cell r="H60">
            <v>2103256</v>
          </cell>
        </row>
        <row r="62">
          <cell r="F62">
            <v>355389.98285179998</v>
          </cell>
          <cell r="G62">
            <v>355389.98285179998</v>
          </cell>
          <cell r="H62">
            <v>338710</v>
          </cell>
        </row>
        <row r="64">
          <cell r="F64">
            <v>2482747.6331835999</v>
          </cell>
          <cell r="G64">
            <v>2482747.6331835999</v>
          </cell>
          <cell r="H64">
            <v>1665099</v>
          </cell>
        </row>
        <row r="65">
          <cell r="F65">
            <v>3921051.34</v>
          </cell>
          <cell r="G65">
            <v>3921051.34</v>
          </cell>
          <cell r="H65">
            <v>4107065</v>
          </cell>
        </row>
        <row r="67">
          <cell r="F67">
            <v>442159.31</v>
          </cell>
          <cell r="G67">
            <v>442159.31</v>
          </cell>
          <cell r="H67">
            <v>424017</v>
          </cell>
        </row>
        <row r="69">
          <cell r="F69">
            <v>61390</v>
          </cell>
          <cell r="G69">
            <v>61390</v>
          </cell>
          <cell r="H69">
            <v>0</v>
          </cell>
        </row>
        <row r="71">
          <cell r="F71">
            <v>134118</v>
          </cell>
          <cell r="G71">
            <v>134118</v>
          </cell>
          <cell r="H71">
            <v>0</v>
          </cell>
        </row>
        <row r="73">
          <cell r="F73">
            <v>1148574</v>
          </cell>
          <cell r="G73">
            <v>1148574</v>
          </cell>
          <cell r="H73">
            <v>0</v>
          </cell>
        </row>
        <row r="74">
          <cell r="F74">
            <v>1344082</v>
          </cell>
          <cell r="G74">
            <v>1344082</v>
          </cell>
          <cell r="H74">
            <v>0</v>
          </cell>
        </row>
        <row r="76">
          <cell r="F76">
            <v>183438</v>
          </cell>
          <cell r="G76">
            <v>183438</v>
          </cell>
          <cell r="H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</row>
        <row r="87">
          <cell r="F87">
            <v>347983</v>
          </cell>
          <cell r="G87">
            <v>347983</v>
          </cell>
          <cell r="H87">
            <v>528021</v>
          </cell>
        </row>
        <row r="89">
          <cell r="F89">
            <v>253471</v>
          </cell>
          <cell r="G89">
            <v>253471</v>
          </cell>
          <cell r="H89">
            <v>327016</v>
          </cell>
        </row>
        <row r="91">
          <cell r="F91">
            <v>5735234</v>
          </cell>
          <cell r="G91">
            <v>5735234</v>
          </cell>
          <cell r="H91">
            <v>6283909</v>
          </cell>
        </row>
        <row r="92">
          <cell r="F92">
            <v>6336688</v>
          </cell>
          <cell r="G92">
            <v>6336688</v>
          </cell>
          <cell r="H92">
            <v>7138946</v>
          </cell>
        </row>
        <row r="94">
          <cell r="F94">
            <v>1390573</v>
          </cell>
          <cell r="G94">
            <v>1390573</v>
          </cell>
          <cell r="H94">
            <v>1787263</v>
          </cell>
        </row>
        <row r="96">
          <cell r="F96">
            <v>0</v>
          </cell>
          <cell r="G96">
            <v>0</v>
          </cell>
          <cell r="H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</row>
        <row r="105">
          <cell r="F105">
            <v>146137</v>
          </cell>
          <cell r="G105">
            <v>146137</v>
          </cell>
          <cell r="H105">
            <v>0</v>
          </cell>
        </row>
        <row r="107">
          <cell r="F107">
            <v>48774</v>
          </cell>
          <cell r="G107">
            <v>48774</v>
          </cell>
          <cell r="H107">
            <v>0</v>
          </cell>
        </row>
        <row r="109">
          <cell r="F109">
            <v>1299183</v>
          </cell>
          <cell r="G109">
            <v>1299183</v>
          </cell>
          <cell r="H109">
            <v>0</v>
          </cell>
        </row>
        <row r="110">
          <cell r="F110">
            <v>1494094</v>
          </cell>
          <cell r="G110">
            <v>1494094</v>
          </cell>
          <cell r="H110">
            <v>0</v>
          </cell>
        </row>
        <row r="112">
          <cell r="F112">
            <v>267873</v>
          </cell>
          <cell r="G112">
            <v>267873</v>
          </cell>
          <cell r="H112">
            <v>0</v>
          </cell>
        </row>
        <row r="114">
          <cell r="F114">
            <v>0</v>
          </cell>
          <cell r="G114">
            <v>0</v>
          </cell>
          <cell r="H114">
            <v>2716920</v>
          </cell>
        </row>
        <row r="116">
          <cell r="F116">
            <v>0</v>
          </cell>
          <cell r="G116">
            <v>0</v>
          </cell>
          <cell r="H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</row>
        <row r="119">
          <cell r="F119">
            <v>0</v>
          </cell>
          <cell r="G119">
            <v>0</v>
          </cell>
          <cell r="H119">
            <v>2716920</v>
          </cell>
        </row>
        <row r="121">
          <cell r="F121">
            <v>0</v>
          </cell>
          <cell r="G121">
            <v>0</v>
          </cell>
          <cell r="H121">
            <v>15893626</v>
          </cell>
        </row>
        <row r="123">
          <cell r="F123">
            <v>5132393</v>
          </cell>
          <cell r="G123">
            <v>5132393</v>
          </cell>
          <cell r="H123">
            <v>2240432</v>
          </cell>
        </row>
        <row r="125">
          <cell r="F125">
            <v>0</v>
          </cell>
          <cell r="G125">
            <v>0</v>
          </cell>
          <cell r="H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</row>
        <row r="128">
          <cell r="F128">
            <v>5132393</v>
          </cell>
          <cell r="G128">
            <v>5132393</v>
          </cell>
          <cell r="H128">
            <v>2240432</v>
          </cell>
        </row>
        <row r="130">
          <cell r="F130">
            <v>34198894</v>
          </cell>
          <cell r="G130">
            <v>34198894</v>
          </cell>
          <cell r="H130">
            <v>13363428</v>
          </cell>
        </row>
        <row r="132">
          <cell r="F132">
            <v>3078420</v>
          </cell>
          <cell r="G132">
            <v>3078420</v>
          </cell>
          <cell r="H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</row>
        <row r="137">
          <cell r="F137">
            <v>3078420</v>
          </cell>
          <cell r="G137">
            <v>3078420</v>
          </cell>
          <cell r="H137">
            <v>0</v>
          </cell>
        </row>
        <row r="139">
          <cell r="F139">
            <v>14175568</v>
          </cell>
          <cell r="G139">
            <v>14175568</v>
          </cell>
          <cell r="H139">
            <v>0</v>
          </cell>
        </row>
        <row r="141">
          <cell r="F141">
            <v>14559</v>
          </cell>
          <cell r="G141">
            <v>14559</v>
          </cell>
          <cell r="H141">
            <v>19580</v>
          </cell>
        </row>
        <row r="143">
          <cell r="F143">
            <v>1093</v>
          </cell>
          <cell r="G143">
            <v>1093</v>
          </cell>
          <cell r="H143">
            <v>1346</v>
          </cell>
        </row>
        <row r="145">
          <cell r="F145">
            <v>0</v>
          </cell>
          <cell r="G145">
            <v>0</v>
          </cell>
          <cell r="H145">
            <v>0</v>
          </cell>
        </row>
        <row r="146">
          <cell r="F146">
            <v>15652</v>
          </cell>
          <cell r="G146">
            <v>15652</v>
          </cell>
          <cell r="H146">
            <v>20926</v>
          </cell>
        </row>
        <row r="148">
          <cell r="F148">
            <v>22154</v>
          </cell>
          <cell r="G148">
            <v>22154</v>
          </cell>
          <cell r="H148">
            <v>22417</v>
          </cell>
        </row>
        <row r="150">
          <cell r="F150">
            <v>0</v>
          </cell>
          <cell r="G150">
            <v>0</v>
          </cell>
          <cell r="H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</row>
        <row r="159">
          <cell r="F159">
            <v>2201656</v>
          </cell>
          <cell r="G159">
            <v>2201656</v>
          </cell>
          <cell r="H159">
            <v>6190662</v>
          </cell>
        </row>
        <row r="161">
          <cell r="F161">
            <v>0</v>
          </cell>
          <cell r="G161">
            <v>0</v>
          </cell>
          <cell r="H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</row>
        <row r="164">
          <cell r="F164">
            <v>2201656</v>
          </cell>
          <cell r="G164">
            <v>2201656</v>
          </cell>
          <cell r="H164">
            <v>6190662</v>
          </cell>
        </row>
        <row r="166">
          <cell r="F166">
            <v>13887334</v>
          </cell>
          <cell r="G166">
            <v>13887334</v>
          </cell>
          <cell r="H166">
            <v>28631895</v>
          </cell>
        </row>
        <row r="168">
          <cell r="F168">
            <v>0</v>
          </cell>
          <cell r="G168">
            <v>0</v>
          </cell>
          <cell r="H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</row>
        <row r="177">
          <cell r="F177">
            <v>0</v>
          </cell>
          <cell r="G177">
            <v>0</v>
          </cell>
          <cell r="H177">
            <v>23654</v>
          </cell>
        </row>
        <row r="179">
          <cell r="F179">
            <v>0</v>
          </cell>
          <cell r="G179">
            <v>0</v>
          </cell>
          <cell r="H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</row>
        <row r="182">
          <cell r="F182">
            <v>0</v>
          </cell>
          <cell r="G182">
            <v>0</v>
          </cell>
          <cell r="H182">
            <v>23654</v>
          </cell>
        </row>
        <row r="184">
          <cell r="F184">
            <v>0</v>
          </cell>
          <cell r="G184">
            <v>0</v>
          </cell>
          <cell r="H184">
            <v>139216</v>
          </cell>
        </row>
        <row r="186">
          <cell r="F186">
            <v>0</v>
          </cell>
          <cell r="G186">
            <v>0</v>
          </cell>
          <cell r="H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</row>
        <row r="195">
          <cell r="F195">
            <v>2083768</v>
          </cell>
          <cell r="G195">
            <v>2083768</v>
          </cell>
          <cell r="H195">
            <v>0</v>
          </cell>
        </row>
        <row r="196">
          <cell r="F196">
            <v>14990381</v>
          </cell>
          <cell r="G196">
            <v>0</v>
          </cell>
          <cell r="H196">
            <v>0</v>
          </cell>
        </row>
        <row r="199">
          <cell r="F199">
            <v>261254940.7239646</v>
          </cell>
          <cell r="G199">
            <v>246264559.7239646</v>
          </cell>
          <cell r="H199">
            <v>249265286</v>
          </cell>
        </row>
        <row r="200">
          <cell r="F200">
            <v>102897959.9828518</v>
          </cell>
          <cell r="G200">
            <v>102897959.9828518</v>
          </cell>
          <cell r="H200">
            <v>92613404</v>
          </cell>
        </row>
        <row r="201">
          <cell r="F201">
            <v>553782365.6331836</v>
          </cell>
          <cell r="G201">
            <v>553782365.6331836</v>
          </cell>
          <cell r="H201">
            <v>398669538</v>
          </cell>
        </row>
        <row r="202">
          <cell r="F202">
            <v>917935266.34000003</v>
          </cell>
          <cell r="G202">
            <v>902944885.34000003</v>
          </cell>
          <cell r="H202">
            <v>740548228</v>
          </cell>
        </row>
        <row r="204">
          <cell r="F204">
            <v>103118934.31</v>
          </cell>
          <cell r="G204">
            <v>103118934.31</v>
          </cell>
          <cell r="H204">
            <v>117601853</v>
          </cell>
        </row>
        <row r="205">
          <cell r="F205">
            <v>62283950</v>
          </cell>
          <cell r="G205">
            <v>62283950</v>
          </cell>
          <cell r="H205">
            <v>42156956</v>
          </cell>
        </row>
        <row r="206">
          <cell r="F206">
            <v>165402884.31</v>
          </cell>
          <cell r="G206">
            <v>165402884.31</v>
          </cell>
          <cell r="H206">
            <v>159758809</v>
          </cell>
        </row>
        <row r="209">
          <cell r="F209">
            <v>0</v>
          </cell>
          <cell r="G209">
            <v>0</v>
          </cell>
          <cell r="H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</row>
        <row r="238">
          <cell r="F238">
            <v>8783931</v>
          </cell>
          <cell r="G238">
            <v>8783931</v>
          </cell>
          <cell r="H238">
            <v>9823119</v>
          </cell>
        </row>
        <row r="242">
          <cell r="F242">
            <v>20090099</v>
          </cell>
          <cell r="G242">
            <v>20090099</v>
          </cell>
          <cell r="H242">
            <v>16787608</v>
          </cell>
        </row>
        <row r="243">
          <cell r="F243">
            <v>28874030</v>
          </cell>
          <cell r="G243">
            <v>28874030</v>
          </cell>
          <cell r="H243">
            <v>26610727</v>
          </cell>
        </row>
        <row r="245">
          <cell r="F245">
            <v>3215354</v>
          </cell>
          <cell r="G245">
            <v>3215354</v>
          </cell>
          <cell r="H245">
            <v>3338625</v>
          </cell>
        </row>
        <row r="247">
          <cell r="F247">
            <v>265087</v>
          </cell>
          <cell r="G247">
            <v>265087</v>
          </cell>
          <cell r="H247">
            <v>206400</v>
          </cell>
        </row>
        <row r="251">
          <cell r="F251">
            <v>1717543</v>
          </cell>
          <cell r="G251">
            <v>1717543</v>
          </cell>
          <cell r="H251">
            <v>1308715</v>
          </cell>
        </row>
        <row r="252">
          <cell r="F252">
            <v>1982630</v>
          </cell>
          <cell r="G252">
            <v>1982630</v>
          </cell>
          <cell r="H252">
            <v>1515115</v>
          </cell>
        </row>
        <row r="254">
          <cell r="F254">
            <v>267061</v>
          </cell>
          <cell r="G254">
            <v>267061</v>
          </cell>
          <cell r="H254">
            <v>260270</v>
          </cell>
        </row>
        <row r="256">
          <cell r="F256">
            <v>15051.481265299999</v>
          </cell>
          <cell r="G256">
            <v>15051.481265299999</v>
          </cell>
          <cell r="H256">
            <v>41257</v>
          </cell>
        </row>
        <row r="260">
          <cell r="F260">
            <v>36700.348734700005</v>
          </cell>
          <cell r="G260">
            <v>36700.348734700005</v>
          </cell>
          <cell r="H260">
            <v>43373</v>
          </cell>
        </row>
        <row r="261">
          <cell r="F261">
            <v>51751.83</v>
          </cell>
          <cell r="G261">
            <v>51751.83</v>
          </cell>
          <cell r="H261">
            <v>84630</v>
          </cell>
        </row>
        <row r="263">
          <cell r="F263">
            <v>8091.9400000000005</v>
          </cell>
          <cell r="G263">
            <v>8091.9400000000005</v>
          </cell>
          <cell r="H263">
            <v>8626</v>
          </cell>
        </row>
        <row r="265">
          <cell r="F265">
            <v>345837</v>
          </cell>
          <cell r="G265">
            <v>345837</v>
          </cell>
          <cell r="H265">
            <v>0</v>
          </cell>
        </row>
        <row r="269">
          <cell r="F269">
            <v>1135480</v>
          </cell>
          <cell r="G269">
            <v>1135480</v>
          </cell>
          <cell r="H269">
            <v>0</v>
          </cell>
        </row>
        <row r="270">
          <cell r="F270">
            <v>1481317</v>
          </cell>
          <cell r="G270">
            <v>1481317</v>
          </cell>
          <cell r="H270">
            <v>0</v>
          </cell>
        </row>
        <row r="272">
          <cell r="F272">
            <v>180428</v>
          </cell>
          <cell r="G272">
            <v>180428</v>
          </cell>
          <cell r="H272">
            <v>0</v>
          </cell>
        </row>
        <row r="274">
          <cell r="F274">
            <v>0</v>
          </cell>
          <cell r="G274">
            <v>0</v>
          </cell>
          <cell r="H274">
            <v>33682</v>
          </cell>
        </row>
        <row r="276">
          <cell r="F276">
            <v>0</v>
          </cell>
          <cell r="G276">
            <v>0</v>
          </cell>
          <cell r="H276">
            <v>25306</v>
          </cell>
        </row>
        <row r="278">
          <cell r="F278">
            <v>0</v>
          </cell>
          <cell r="G278">
            <v>0</v>
          </cell>
          <cell r="H278">
            <v>486222</v>
          </cell>
        </row>
        <row r="279">
          <cell r="F279">
            <v>0</v>
          </cell>
          <cell r="G279">
            <v>0</v>
          </cell>
          <cell r="H279">
            <v>545210</v>
          </cell>
        </row>
        <row r="281">
          <cell r="F281">
            <v>0</v>
          </cell>
          <cell r="G281">
            <v>0</v>
          </cell>
          <cell r="H281">
            <v>139687</v>
          </cell>
        </row>
        <row r="283">
          <cell r="F283">
            <v>31316</v>
          </cell>
          <cell r="G283">
            <v>31316</v>
          </cell>
          <cell r="H283">
            <v>0</v>
          </cell>
        </row>
        <row r="285">
          <cell r="F285">
            <v>26772</v>
          </cell>
          <cell r="G285">
            <v>26772</v>
          </cell>
          <cell r="H285">
            <v>0</v>
          </cell>
        </row>
        <row r="287">
          <cell r="F287">
            <v>589743</v>
          </cell>
          <cell r="G287">
            <v>589743</v>
          </cell>
          <cell r="H287">
            <v>0</v>
          </cell>
        </row>
        <row r="288">
          <cell r="F288">
            <v>647831</v>
          </cell>
          <cell r="G288">
            <v>647831</v>
          </cell>
          <cell r="H288">
            <v>0</v>
          </cell>
        </row>
        <row r="290">
          <cell r="F290">
            <v>147930</v>
          </cell>
          <cell r="G290">
            <v>147930</v>
          </cell>
          <cell r="H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</row>
        <row r="299">
          <cell r="H299">
            <v>0</v>
          </cell>
        </row>
        <row r="301">
          <cell r="F301">
            <v>19572</v>
          </cell>
          <cell r="G301">
            <v>19572</v>
          </cell>
          <cell r="H301">
            <v>19070</v>
          </cell>
        </row>
        <row r="305">
          <cell r="F305">
            <v>0</v>
          </cell>
          <cell r="G305">
            <v>0</v>
          </cell>
          <cell r="H305">
            <v>0</v>
          </cell>
        </row>
        <row r="306">
          <cell r="F306">
            <v>19572</v>
          </cell>
          <cell r="G306">
            <v>19572</v>
          </cell>
          <cell r="H306">
            <v>19070</v>
          </cell>
        </row>
        <row r="308">
          <cell r="F308">
            <v>49233</v>
          </cell>
          <cell r="G308">
            <v>49233</v>
          </cell>
          <cell r="H308">
            <v>50548</v>
          </cell>
        </row>
        <row r="310">
          <cell r="F310">
            <v>62964</v>
          </cell>
          <cell r="G310">
            <v>62964</v>
          </cell>
          <cell r="H310">
            <v>62620</v>
          </cell>
        </row>
        <row r="314">
          <cell r="F314">
            <v>0</v>
          </cell>
          <cell r="G314">
            <v>0</v>
          </cell>
          <cell r="H314">
            <v>0</v>
          </cell>
        </row>
        <row r="315">
          <cell r="F315">
            <v>62964</v>
          </cell>
          <cell r="G315">
            <v>62964</v>
          </cell>
          <cell r="H315">
            <v>62620</v>
          </cell>
        </row>
        <row r="317">
          <cell r="F317">
            <v>510696</v>
          </cell>
          <cell r="G317">
            <v>510696</v>
          </cell>
          <cell r="H317">
            <v>524152</v>
          </cell>
        </row>
        <row r="320">
          <cell r="F320">
            <v>9409906.4812653009</v>
          </cell>
          <cell r="G320">
            <v>9409906.4812653009</v>
          </cell>
          <cell r="H320">
            <v>10104458</v>
          </cell>
        </row>
        <row r="321">
          <cell r="F321">
            <v>26772</v>
          </cell>
          <cell r="G321">
            <v>26772</v>
          </cell>
          <cell r="H321">
            <v>25306</v>
          </cell>
        </row>
        <row r="322">
          <cell r="F322">
            <v>113852</v>
          </cell>
          <cell r="G322">
            <v>113852</v>
          </cell>
          <cell r="H322">
            <v>81690</v>
          </cell>
        </row>
        <row r="323">
          <cell r="F323">
            <v>23569565.348734699</v>
          </cell>
          <cell r="G323">
            <v>23569565.348734699</v>
          </cell>
          <cell r="H323">
            <v>18625918</v>
          </cell>
        </row>
        <row r="324">
          <cell r="F324">
            <v>33120095.829999998</v>
          </cell>
          <cell r="G324">
            <v>33120095.829999998</v>
          </cell>
          <cell r="H324">
            <v>28837372</v>
          </cell>
        </row>
        <row r="326">
          <cell r="F326">
            <v>3818864.94</v>
          </cell>
          <cell r="G326">
            <v>3818864.94</v>
          </cell>
          <cell r="H326">
            <v>3747208</v>
          </cell>
        </row>
        <row r="327">
          <cell r="F327">
            <v>559929</v>
          </cell>
          <cell r="G327">
            <v>559929</v>
          </cell>
          <cell r="H327">
            <v>574700</v>
          </cell>
        </row>
        <row r="328">
          <cell r="F328">
            <v>4378793.9399999995</v>
          </cell>
          <cell r="G328">
            <v>4378793.9399999995</v>
          </cell>
          <cell r="H328">
            <v>4321908</v>
          </cell>
        </row>
        <row r="331">
          <cell r="F331">
            <v>0</v>
          </cell>
          <cell r="G331">
            <v>0</v>
          </cell>
          <cell r="H331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</row>
        <row r="348">
          <cell r="F348">
            <v>0</v>
          </cell>
          <cell r="G348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</row>
        <row r="360">
          <cell r="F360">
            <v>270664847.20522988</v>
          </cell>
          <cell r="G360">
            <v>255674466.20522991</v>
          </cell>
          <cell r="H360">
            <v>259369744</v>
          </cell>
        </row>
        <row r="361">
          <cell r="F361">
            <v>102924731.9828518</v>
          </cell>
          <cell r="G361">
            <v>102924731.9828518</v>
          </cell>
          <cell r="H361">
            <v>92638710</v>
          </cell>
        </row>
        <row r="362">
          <cell r="F362">
            <v>113852</v>
          </cell>
          <cell r="G362">
            <v>113852</v>
          </cell>
          <cell r="H362">
            <v>81690</v>
          </cell>
        </row>
        <row r="363">
          <cell r="F363">
            <v>577351930.98191833</v>
          </cell>
          <cell r="G363">
            <v>577351930.98191833</v>
          </cell>
          <cell r="H363">
            <v>417295456</v>
          </cell>
        </row>
        <row r="365">
          <cell r="F365">
            <v>951055362.17000008</v>
          </cell>
          <cell r="G365">
            <v>936064981.17000008</v>
          </cell>
          <cell r="H365">
            <v>769385600</v>
          </cell>
        </row>
        <row r="367">
          <cell r="F367">
            <v>106937799.25</v>
          </cell>
          <cell r="G367">
            <v>106937799.25</v>
          </cell>
          <cell r="H367">
            <v>121349061</v>
          </cell>
        </row>
        <row r="368">
          <cell r="F368">
            <v>62843879</v>
          </cell>
          <cell r="G368">
            <v>62843879</v>
          </cell>
          <cell r="H368">
            <v>42731656</v>
          </cell>
        </row>
        <row r="369">
          <cell r="F369">
            <v>169781678.25</v>
          </cell>
          <cell r="G369">
            <v>169781678.25</v>
          </cell>
          <cell r="H369">
            <v>164080717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1">
          <cell r="F11" t="str">
            <v>HOT</v>
          </cell>
        </row>
        <row r="12">
          <cell r="D12" t="str">
            <v>QGC Aircraft Dec 09</v>
          </cell>
          <cell r="E12" t="str">
            <v>QGC Aircraft Dec 2010</v>
          </cell>
          <cell r="F12" t="str">
            <v>QGC Aircraft Dec 2010</v>
          </cell>
          <cell r="G12">
            <v>1</v>
          </cell>
        </row>
        <row r="13">
          <cell r="D13">
            <v>-98436</v>
          </cell>
          <cell r="E13">
            <v>-98436</v>
          </cell>
          <cell r="F13">
            <v>-98436</v>
          </cell>
          <cell r="G13">
            <v>2</v>
          </cell>
        </row>
        <row r="14">
          <cell r="D14">
            <v>0</v>
          </cell>
          <cell r="E14">
            <v>1.4E-2</v>
          </cell>
          <cell r="F14">
            <v>1.4E-2</v>
          </cell>
          <cell r="G14">
            <v>3</v>
          </cell>
        </row>
        <row r="15">
          <cell r="D15">
            <v>-98436</v>
          </cell>
          <cell r="E15">
            <v>-99814.104000000007</v>
          </cell>
          <cell r="F15">
            <v>-99814.104000000007</v>
          </cell>
          <cell r="G15">
            <v>4</v>
          </cell>
        </row>
        <row r="16">
          <cell r="G16">
            <v>5</v>
          </cell>
        </row>
      </sheetData>
      <sheetData sheetId="47">
        <row r="9">
          <cell r="C9" t="str">
            <v>Oak City Revenue QGC Jun 09</v>
          </cell>
          <cell r="D9" t="str">
            <v>Oak City RevenueQGC Dec 09</v>
          </cell>
        </row>
        <row r="15">
          <cell r="C15">
            <v>185</v>
          </cell>
          <cell r="D15">
            <v>187</v>
          </cell>
        </row>
        <row r="17">
          <cell r="C17">
            <v>10</v>
          </cell>
          <cell r="D17">
            <v>10</v>
          </cell>
        </row>
        <row r="19">
          <cell r="C19">
            <v>1850</v>
          </cell>
          <cell r="D19">
            <v>1870</v>
          </cell>
        </row>
        <row r="22">
          <cell r="C22">
            <v>22200</v>
          </cell>
          <cell r="D22">
            <v>22440</v>
          </cell>
        </row>
      </sheetData>
      <sheetData sheetId="48">
        <row r="9">
          <cell r="C9" t="str">
            <v>QGC Labor Adj Jun 09</v>
          </cell>
          <cell r="D9" t="str">
            <v>QGC Labor Adj Dec 09</v>
          </cell>
        </row>
        <row r="22">
          <cell r="C22">
            <v>2060019.5206713974</v>
          </cell>
          <cell r="D22">
            <v>2060019.5206713974</v>
          </cell>
        </row>
        <row r="23">
          <cell r="C23">
            <v>1991971.6970535654</v>
          </cell>
          <cell r="D23">
            <v>68047.823617832022</v>
          </cell>
        </row>
        <row r="24">
          <cell r="C24">
            <v>68047.823617832022</v>
          </cell>
          <cell r="D24">
            <v>68047.823617832022</v>
          </cell>
        </row>
      </sheetData>
      <sheetData sheetId="49"/>
      <sheetData sheetId="50">
        <row r="5">
          <cell r="E5" t="str">
            <v>2010 UTAH Bad Debt</v>
          </cell>
          <cell r="G5" t="str">
            <v>2010 UTAH Bad Debt</v>
          </cell>
          <cell r="H5">
            <v>1</v>
          </cell>
        </row>
        <row r="6">
          <cell r="H6">
            <v>2</v>
          </cell>
        </row>
        <row r="7">
          <cell r="H7">
            <v>3</v>
          </cell>
        </row>
        <row r="8">
          <cell r="E8" t="str">
            <v xml:space="preserve">Bad Debt </v>
          </cell>
          <cell r="G8" t="str">
            <v xml:space="preserve">Bad Debt </v>
          </cell>
          <cell r="H8">
            <v>4</v>
          </cell>
        </row>
        <row r="9">
          <cell r="E9" t="str">
            <v>Ratio</v>
          </cell>
          <cell r="G9" t="str">
            <v>Ratio</v>
          </cell>
          <cell r="H9">
            <v>5</v>
          </cell>
        </row>
        <row r="10">
          <cell r="E10" t="str">
            <v>Adjustment</v>
          </cell>
          <cell r="G10" t="str">
            <v>Adjustment</v>
          </cell>
          <cell r="H10">
            <v>6</v>
          </cell>
        </row>
        <row r="11">
          <cell r="H11">
            <v>7</v>
          </cell>
        </row>
        <row r="12">
          <cell r="E12">
            <v>-640266.90896667889</v>
          </cell>
          <cell r="G12">
            <v>-640266.90896667889</v>
          </cell>
          <cell r="H12">
            <v>8</v>
          </cell>
        </row>
        <row r="13">
          <cell r="E13">
            <v>-178520.48637330157</v>
          </cell>
          <cell r="G13">
            <v>-178520.48637330157</v>
          </cell>
          <cell r="H13">
            <v>9</v>
          </cell>
        </row>
        <row r="14">
          <cell r="E14">
            <v>-818787.39533998049</v>
          </cell>
          <cell r="G14">
            <v>-818787.39533998049</v>
          </cell>
          <cell r="H14">
            <v>10</v>
          </cell>
        </row>
        <row r="15">
          <cell r="H15">
            <v>11</v>
          </cell>
        </row>
        <row r="16">
          <cell r="H16">
            <v>12</v>
          </cell>
        </row>
        <row r="17">
          <cell r="E17">
            <v>5.5863018762540668E-3</v>
          </cell>
          <cell r="G17">
            <v>5.5863018762540668E-3</v>
          </cell>
          <cell r="H17">
            <v>13</v>
          </cell>
        </row>
        <row r="18">
          <cell r="H18">
            <v>14</v>
          </cell>
        </row>
        <row r="19">
          <cell r="H19">
            <v>15</v>
          </cell>
        </row>
        <row r="20">
          <cell r="H20">
            <v>16</v>
          </cell>
        </row>
        <row r="21">
          <cell r="H21">
            <v>17</v>
          </cell>
        </row>
        <row r="22">
          <cell r="E22" t="str">
            <v>SNG</v>
          </cell>
          <cell r="G22" t="str">
            <v>SNG</v>
          </cell>
          <cell r="H22">
            <v>18</v>
          </cell>
        </row>
        <row r="23">
          <cell r="H23">
            <v>19</v>
          </cell>
        </row>
        <row r="24">
          <cell r="E24">
            <v>-476818.62</v>
          </cell>
          <cell r="G24">
            <v>-476818.62</v>
          </cell>
          <cell r="H24">
            <v>20</v>
          </cell>
        </row>
        <row r="25">
          <cell r="E25">
            <v>0</v>
          </cell>
          <cell r="G25">
            <v>0</v>
          </cell>
          <cell r="H25">
            <v>21</v>
          </cell>
        </row>
        <row r="26">
          <cell r="E26">
            <v>-476818.62</v>
          </cell>
          <cell r="G26">
            <v>-476818.62</v>
          </cell>
          <cell r="H26">
            <v>22</v>
          </cell>
        </row>
        <row r="27">
          <cell r="H27">
            <v>23</v>
          </cell>
        </row>
        <row r="28">
          <cell r="E28" t="str">
            <v>Commodity</v>
          </cell>
          <cell r="G28" t="str">
            <v>Commodity</v>
          </cell>
          <cell r="H28">
            <v>24</v>
          </cell>
        </row>
        <row r="29">
          <cell r="E29">
            <v>-2464572.9200000009</v>
          </cell>
          <cell r="G29">
            <v>-2464572.9200000009</v>
          </cell>
          <cell r="H29">
            <v>25</v>
          </cell>
        </row>
        <row r="30">
          <cell r="E30">
            <v>0</v>
          </cell>
          <cell r="G30">
            <v>0</v>
          </cell>
          <cell r="H30">
            <v>26</v>
          </cell>
        </row>
        <row r="31">
          <cell r="E31">
            <v>-2464572.9200000009</v>
          </cell>
          <cell r="G31">
            <v>-2464572.9200000009</v>
          </cell>
          <cell r="H31">
            <v>27</v>
          </cell>
        </row>
        <row r="32">
          <cell r="H32">
            <v>28</v>
          </cell>
        </row>
        <row r="33">
          <cell r="E33">
            <v>-3760178.9353399817</v>
          </cell>
          <cell r="G33">
            <v>-3760178.9353399817</v>
          </cell>
          <cell r="H33">
            <v>29</v>
          </cell>
        </row>
        <row r="34">
          <cell r="H34">
            <v>30</v>
          </cell>
        </row>
        <row r="35">
          <cell r="H35">
            <v>31</v>
          </cell>
        </row>
        <row r="36">
          <cell r="H36">
            <v>32</v>
          </cell>
        </row>
        <row r="37">
          <cell r="H37">
            <v>33</v>
          </cell>
        </row>
        <row r="38">
          <cell r="H38">
            <v>34</v>
          </cell>
        </row>
        <row r="39">
          <cell r="H39">
            <v>35</v>
          </cell>
        </row>
      </sheetData>
      <sheetData sheetId="51">
        <row r="22">
          <cell r="D22" t="str">
            <v>YE CAP STR JUN 2009</v>
          </cell>
          <cell r="E22" t="str">
            <v>AVG CAP STR JUN 2009</v>
          </cell>
        </row>
        <row r="24">
          <cell r="D24">
            <v>0.47290529064198017</v>
          </cell>
          <cell r="E24">
            <v>0.47991066346044997</v>
          </cell>
        </row>
        <row r="25">
          <cell r="D25">
            <v>0</v>
          </cell>
          <cell r="E25">
            <v>0</v>
          </cell>
        </row>
        <row r="26">
          <cell r="D26">
            <v>0.52709470935801983</v>
          </cell>
          <cell r="E26">
            <v>0.52008933653955014</v>
          </cell>
        </row>
        <row r="27">
          <cell r="D27">
            <v>1</v>
          </cell>
          <cell r="E27">
            <v>1</v>
          </cell>
        </row>
        <row r="30">
          <cell r="D30">
            <v>6.7163964651581476E-2</v>
          </cell>
          <cell r="E30">
            <v>6.7245305282533918E-2</v>
          </cell>
        </row>
        <row r="31">
          <cell r="D31">
            <v>0</v>
          </cell>
          <cell r="E31">
            <v>0</v>
          </cell>
        </row>
        <row r="32">
          <cell r="D32">
            <v>0.106</v>
          </cell>
          <cell r="E32">
            <v>0.106</v>
          </cell>
        </row>
        <row r="36">
          <cell r="D36" t="str">
            <v>ACTUAL</v>
          </cell>
          <cell r="E36" t="str">
            <v>ACTUAL</v>
          </cell>
        </row>
        <row r="37">
          <cell r="D37" t="str">
            <v>12 MONTHS</v>
          </cell>
          <cell r="E37" t="str">
            <v>13 MONTHS AVG</v>
          </cell>
        </row>
        <row r="38">
          <cell r="D38" t="str">
            <v>ENDING</v>
          </cell>
          <cell r="E38" t="str">
            <v>ENDING</v>
          </cell>
        </row>
        <row r="39">
          <cell r="D39" t="str">
            <v>2009-6-30</v>
          </cell>
          <cell r="E39" t="str">
            <v>2009-6-30</v>
          </cell>
        </row>
        <row r="40">
          <cell r="D40">
            <v>370000000</v>
          </cell>
          <cell r="E40">
            <v>370000000</v>
          </cell>
        </row>
        <row r="41">
          <cell r="D41">
            <v>-7195091.3800000027</v>
          </cell>
          <cell r="E41">
            <v>-7460405.9800000004</v>
          </cell>
        </row>
        <row r="42">
          <cell r="D42">
            <v>-3095398.2399999988</v>
          </cell>
          <cell r="E42">
            <v>-3265192.06</v>
          </cell>
        </row>
        <row r="43">
          <cell r="D43">
            <v>0</v>
          </cell>
          <cell r="E43">
            <v>0</v>
          </cell>
        </row>
        <row r="44">
          <cell r="D44">
            <v>359709510.38</v>
          </cell>
          <cell r="E44">
            <v>359274401.95999998</v>
          </cell>
        </row>
        <row r="48">
          <cell r="D48">
            <v>23289300</v>
          </cell>
          <cell r="E48">
            <v>23289300</v>
          </cell>
        </row>
        <row r="49">
          <cell r="D49">
            <v>870216.84000000032</v>
          </cell>
          <cell r="E49">
            <v>870216.84000000032</v>
          </cell>
        </row>
        <row r="50">
          <cell r="D50">
            <v>24159516.84</v>
          </cell>
          <cell r="E50">
            <v>24159516.84</v>
          </cell>
        </row>
        <row r="52">
          <cell r="D52">
            <v>6.7163964651581476E-2</v>
          </cell>
          <cell r="E52">
            <v>6.7245305282533918E-2</v>
          </cell>
        </row>
        <row r="56">
          <cell r="D56">
            <v>22974065</v>
          </cell>
          <cell r="E56">
            <v>22974065</v>
          </cell>
        </row>
        <row r="57">
          <cell r="D57">
            <v>148345056.91000006</v>
          </cell>
          <cell r="E57">
            <v>147816963.68625</v>
          </cell>
        </row>
        <row r="58">
          <cell r="D58">
            <v>229608893.86599997</v>
          </cell>
          <cell r="E58">
            <v>218562239.69850004</v>
          </cell>
        </row>
        <row r="59">
          <cell r="D59">
            <v>400928015.77600002</v>
          </cell>
          <cell r="E59">
            <v>389353268.38475001</v>
          </cell>
        </row>
        <row r="62">
          <cell r="D62">
            <v>760637526.15600002</v>
          </cell>
          <cell r="E62">
            <v>748627670.34474993</v>
          </cell>
        </row>
      </sheetData>
      <sheetData sheetId="52"/>
      <sheetData sheetId="53">
        <row r="6">
          <cell r="B6" t="str">
            <v>Dist Gas  09</v>
          </cell>
        </row>
        <row r="8">
          <cell r="B8">
            <v>0.2311</v>
          </cell>
        </row>
        <row r="9">
          <cell r="B9">
            <v>0.1143</v>
          </cell>
        </row>
        <row r="10">
          <cell r="B10">
            <v>0.63560000000000005</v>
          </cell>
        </row>
        <row r="11">
          <cell r="B11">
            <v>1.9E-2</v>
          </cell>
        </row>
        <row r="13">
          <cell r="B13">
            <v>1</v>
          </cell>
        </row>
        <row r="15">
          <cell r="B15">
            <v>0.17780000000000001</v>
          </cell>
        </row>
        <row r="16">
          <cell r="B16">
            <v>5.33E-2</v>
          </cell>
        </row>
        <row r="18">
          <cell r="B18">
            <v>0.23110000000000003</v>
          </cell>
        </row>
        <row r="21">
          <cell r="B21">
            <v>0.64190000000000003</v>
          </cell>
        </row>
        <row r="22">
          <cell r="B22">
            <v>0.35809999999999997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Report"/>
      <sheetName val="Variance"/>
      <sheetName val="ROR-Model"/>
      <sheetName val="Taxes"/>
      <sheetName val="FILED Adjustments"/>
      <sheetName val="Rate Base"/>
      <sheetName val="DSM ACC ADJUSTMENTS"/>
      <sheetName val="NGV ACC ADJUSTMENTS"/>
      <sheetName val="EXPENS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Other Rev"/>
      <sheetName val="Revenue"/>
      <sheetName val="Booked Jun 09 Rev"/>
      <sheetName val="REV SUMMARY"/>
      <sheetName val="AIRCRAFT"/>
      <sheetName val="OakCity"/>
      <sheetName val="Lab Adj"/>
      <sheetName val="Utah Bad Debt"/>
      <sheetName val="Capital Str"/>
      <sheetName val="Utah Allocation"/>
      <sheetName val="ALLOCATIONS&amp;PRETAX"/>
      <sheetName val="PRINT MACRO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1"/>
    </sheetNames>
    <sheetDataSet>
      <sheetData sheetId="0"/>
      <sheetData sheetId="1"/>
      <sheetData sheetId="2"/>
      <sheetData sheetId="3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  <cell r="I1" t="str">
            <v>Oper Unit</v>
          </cell>
        </row>
        <row r="2">
          <cell r="A2" t="str">
            <v>480000</v>
          </cell>
          <cell r="B2" t="str">
            <v>1015</v>
          </cell>
          <cell r="C2">
            <v>-57152.92</v>
          </cell>
          <cell r="D2" t="str">
            <v>202</v>
          </cell>
          <cell r="E2" t="str">
            <v>407</v>
          </cell>
          <cell r="F2">
            <v>-21727.25</v>
          </cell>
          <cell r="G2">
            <v>1</v>
          </cell>
          <cell r="H2" t="str">
            <v>2012-01-31</v>
          </cell>
          <cell r="I2" t="str">
            <v>11600</v>
          </cell>
        </row>
        <row r="3">
          <cell r="A3" t="str">
            <v>480000</v>
          </cell>
          <cell r="B3" t="str">
            <v>1015</v>
          </cell>
          <cell r="C3">
            <v>-31292235.039999999</v>
          </cell>
          <cell r="D3" t="str">
            <v>202</v>
          </cell>
          <cell r="E3" t="str">
            <v>407</v>
          </cell>
          <cell r="F3">
            <v>-12301988.24</v>
          </cell>
          <cell r="G3">
            <v>1</v>
          </cell>
          <cell r="H3" t="str">
            <v>2012-01-31</v>
          </cell>
          <cell r="I3" t="str">
            <v>14900</v>
          </cell>
        </row>
        <row r="4">
          <cell r="A4" t="str">
            <v>480000</v>
          </cell>
          <cell r="B4" t="str">
            <v>1015</v>
          </cell>
          <cell r="C4">
            <v>-47639.81</v>
          </cell>
          <cell r="D4" t="str">
            <v>202</v>
          </cell>
          <cell r="E4" t="str">
            <v>407</v>
          </cell>
          <cell r="F4">
            <v>-17402.87</v>
          </cell>
          <cell r="G4">
            <v>2</v>
          </cell>
          <cell r="H4" t="str">
            <v>2012-02-29</v>
          </cell>
          <cell r="I4" t="str">
            <v>11600</v>
          </cell>
        </row>
        <row r="5">
          <cell r="A5" t="str">
            <v>480000</v>
          </cell>
          <cell r="B5" t="str">
            <v>1015</v>
          </cell>
          <cell r="C5">
            <v>-26491878.629999999</v>
          </cell>
          <cell r="D5" t="str">
            <v>202</v>
          </cell>
          <cell r="E5" t="str">
            <v>407</v>
          </cell>
          <cell r="F5">
            <v>-10095036.25</v>
          </cell>
          <cell r="G5">
            <v>2</v>
          </cell>
          <cell r="H5" t="str">
            <v>2012-02-29</v>
          </cell>
          <cell r="I5" t="str">
            <v>14900</v>
          </cell>
        </row>
        <row r="6">
          <cell r="A6" t="str">
            <v>480000</v>
          </cell>
          <cell r="B6" t="str">
            <v>1015</v>
          </cell>
          <cell r="C6">
            <v>-48117.35</v>
          </cell>
          <cell r="D6" t="str">
            <v>202</v>
          </cell>
          <cell r="E6" t="str">
            <v>407</v>
          </cell>
          <cell r="F6">
            <v>-17579.66</v>
          </cell>
          <cell r="G6">
            <v>3</v>
          </cell>
          <cell r="H6" t="str">
            <v>2012-03-31</v>
          </cell>
          <cell r="I6" t="str">
            <v>11600</v>
          </cell>
        </row>
        <row r="7">
          <cell r="A7" t="str">
            <v>480000</v>
          </cell>
          <cell r="B7" t="str">
            <v>1015</v>
          </cell>
          <cell r="C7">
            <v>-23961196.16</v>
          </cell>
          <cell r="D7" t="str">
            <v>202</v>
          </cell>
          <cell r="E7" t="str">
            <v>407</v>
          </cell>
          <cell r="F7">
            <v>-8936461.7200000007</v>
          </cell>
          <cell r="G7">
            <v>3</v>
          </cell>
          <cell r="H7" t="str">
            <v>2012-03-31</v>
          </cell>
          <cell r="I7" t="str">
            <v>14900</v>
          </cell>
        </row>
        <row r="8">
          <cell r="A8" t="str">
            <v>480000</v>
          </cell>
          <cell r="B8" t="str">
            <v>1015</v>
          </cell>
          <cell r="C8">
            <v>-29270.54</v>
          </cell>
          <cell r="D8" t="str">
            <v>202</v>
          </cell>
          <cell r="E8" t="str">
            <v>407</v>
          </cell>
          <cell r="F8">
            <v>-10060.68</v>
          </cell>
          <cell r="G8">
            <v>4</v>
          </cell>
          <cell r="H8" t="str">
            <v>2012-04-30</v>
          </cell>
          <cell r="I8" t="str">
            <v>11600</v>
          </cell>
        </row>
        <row r="9">
          <cell r="A9" t="str">
            <v>480000</v>
          </cell>
          <cell r="B9" t="str">
            <v>1015</v>
          </cell>
          <cell r="C9">
            <v>-15019442.98</v>
          </cell>
          <cell r="D9" t="str">
            <v>202</v>
          </cell>
          <cell r="E9" t="str">
            <v>407</v>
          </cell>
          <cell r="F9">
            <v>-5163608.3899999997</v>
          </cell>
          <cell r="G9">
            <v>4</v>
          </cell>
          <cell r="H9" t="str">
            <v>2012-04-30</v>
          </cell>
          <cell r="I9" t="str">
            <v>14900</v>
          </cell>
        </row>
        <row r="10">
          <cell r="A10" t="str">
            <v>480000</v>
          </cell>
          <cell r="B10" t="str">
            <v>1015</v>
          </cell>
          <cell r="C10">
            <v>-19248.63</v>
          </cell>
          <cell r="D10" t="str">
            <v>202</v>
          </cell>
          <cell r="E10" t="str">
            <v>407</v>
          </cell>
          <cell r="F10">
            <v>-5437.58</v>
          </cell>
          <cell r="G10">
            <v>5</v>
          </cell>
          <cell r="H10" t="str">
            <v>2012-05-31</v>
          </cell>
          <cell r="I10" t="str">
            <v>11600</v>
          </cell>
        </row>
        <row r="11">
          <cell r="A11" t="str">
            <v>480000</v>
          </cell>
          <cell r="B11" t="str">
            <v>1015</v>
          </cell>
          <cell r="C11">
            <v>-10087928.92</v>
          </cell>
          <cell r="D11" t="str">
            <v>202</v>
          </cell>
          <cell r="E11" t="str">
            <v>407</v>
          </cell>
          <cell r="F11">
            <v>-3081763.52</v>
          </cell>
          <cell r="G11">
            <v>5</v>
          </cell>
          <cell r="H11" t="str">
            <v>2012-05-31</v>
          </cell>
          <cell r="I11" t="str">
            <v>14900</v>
          </cell>
        </row>
        <row r="12">
          <cell r="A12" t="str">
            <v>480000</v>
          </cell>
          <cell r="B12" t="str">
            <v>1015</v>
          </cell>
          <cell r="C12">
            <v>-17499.41</v>
          </cell>
          <cell r="D12" t="str">
            <v>202</v>
          </cell>
          <cell r="E12" t="str">
            <v>407</v>
          </cell>
          <cell r="F12">
            <v>-4533.3999999999996</v>
          </cell>
          <cell r="G12">
            <v>6</v>
          </cell>
          <cell r="H12" t="str">
            <v>2012-06-30</v>
          </cell>
          <cell r="I12" t="str">
            <v>11600</v>
          </cell>
        </row>
        <row r="13">
          <cell r="A13" t="str">
            <v>480000</v>
          </cell>
          <cell r="B13" t="str">
            <v>1015</v>
          </cell>
          <cell r="C13">
            <v>-8669963.0299999993</v>
          </cell>
          <cell r="D13" t="str">
            <v>202</v>
          </cell>
          <cell r="E13" t="str">
            <v>407</v>
          </cell>
          <cell r="F13">
            <v>-2325084.56</v>
          </cell>
          <cell r="G13">
            <v>6</v>
          </cell>
          <cell r="H13" t="str">
            <v>2012-06-30</v>
          </cell>
          <cell r="I13" t="str">
            <v>14900</v>
          </cell>
        </row>
        <row r="14">
          <cell r="A14" t="str">
            <v>480000</v>
          </cell>
          <cell r="B14" t="str">
            <v>1015</v>
          </cell>
          <cell r="C14">
            <v>-13667.58</v>
          </cell>
          <cell r="D14" t="str">
            <v>202</v>
          </cell>
          <cell r="E14" t="str">
            <v>407</v>
          </cell>
          <cell r="F14">
            <v>-2511.15</v>
          </cell>
          <cell r="G14">
            <v>7</v>
          </cell>
          <cell r="H14" t="str">
            <v>2012-07-31</v>
          </cell>
          <cell r="I14" t="str">
            <v>11600</v>
          </cell>
        </row>
        <row r="15">
          <cell r="A15" t="str">
            <v>480000</v>
          </cell>
          <cell r="B15" t="str">
            <v>1015</v>
          </cell>
          <cell r="C15">
            <v>-7406298.6100000003</v>
          </cell>
          <cell r="D15" t="str">
            <v>202</v>
          </cell>
          <cell r="E15" t="str">
            <v>407</v>
          </cell>
          <cell r="F15">
            <v>-1644606.98</v>
          </cell>
          <cell r="G15">
            <v>7</v>
          </cell>
          <cell r="H15" t="str">
            <v>2012-07-31</v>
          </cell>
          <cell r="I15" t="str">
            <v>14900</v>
          </cell>
        </row>
        <row r="16">
          <cell r="A16" t="str">
            <v>480000</v>
          </cell>
          <cell r="B16" t="str">
            <v>1015</v>
          </cell>
          <cell r="C16">
            <v>-13980.24</v>
          </cell>
          <cell r="D16" t="str">
            <v>202</v>
          </cell>
          <cell r="E16" t="str">
            <v>407</v>
          </cell>
          <cell r="F16">
            <v>-2682.42</v>
          </cell>
          <cell r="G16">
            <v>8</v>
          </cell>
          <cell r="H16" t="str">
            <v>2012-08-31</v>
          </cell>
          <cell r="I16" t="str">
            <v>11600</v>
          </cell>
        </row>
        <row r="17">
          <cell r="A17" t="str">
            <v>480000</v>
          </cell>
          <cell r="B17" t="str">
            <v>1015</v>
          </cell>
          <cell r="C17">
            <v>-7094051.7599999998</v>
          </cell>
          <cell r="D17" t="str">
            <v>202</v>
          </cell>
          <cell r="E17" t="str">
            <v>407</v>
          </cell>
          <cell r="F17">
            <v>-1473803.82</v>
          </cell>
          <cell r="G17">
            <v>8</v>
          </cell>
          <cell r="H17" t="str">
            <v>2012-08-31</v>
          </cell>
          <cell r="I17" t="str">
            <v>14900</v>
          </cell>
        </row>
        <row r="18">
          <cell r="A18" t="str">
            <v>480000</v>
          </cell>
          <cell r="B18" t="str">
            <v>1015</v>
          </cell>
          <cell r="C18">
            <v>-13852.74</v>
          </cell>
          <cell r="D18" t="str">
            <v>202</v>
          </cell>
          <cell r="E18" t="str">
            <v>407</v>
          </cell>
          <cell r="F18">
            <v>-2617.81</v>
          </cell>
          <cell r="G18">
            <v>9</v>
          </cell>
          <cell r="H18" t="str">
            <v>2012-09-30</v>
          </cell>
          <cell r="I18" t="str">
            <v>11600</v>
          </cell>
        </row>
        <row r="19">
          <cell r="A19" t="str">
            <v>480000</v>
          </cell>
          <cell r="B19" t="str">
            <v>1015</v>
          </cell>
          <cell r="C19">
            <v>-7460525.3300000001</v>
          </cell>
          <cell r="D19" t="str">
            <v>202</v>
          </cell>
          <cell r="E19" t="str">
            <v>407</v>
          </cell>
          <cell r="F19">
            <v>-1666623.81</v>
          </cell>
          <cell r="G19">
            <v>9</v>
          </cell>
          <cell r="H19" t="str">
            <v>2012-09-30</v>
          </cell>
          <cell r="I19" t="str">
            <v>14900</v>
          </cell>
        </row>
        <row r="20">
          <cell r="A20" t="str">
            <v>480000</v>
          </cell>
          <cell r="B20" t="str">
            <v>1015</v>
          </cell>
          <cell r="C20">
            <v>-18469.22</v>
          </cell>
          <cell r="D20" t="str">
            <v>202</v>
          </cell>
          <cell r="E20" t="str">
            <v>407</v>
          </cell>
          <cell r="F20">
            <v>-5054.3999999999996</v>
          </cell>
          <cell r="G20">
            <v>10</v>
          </cell>
          <cell r="H20" t="str">
            <v>2012-10-31</v>
          </cell>
          <cell r="I20" t="str">
            <v>11600</v>
          </cell>
        </row>
        <row r="21">
          <cell r="A21" t="str">
            <v>480000</v>
          </cell>
          <cell r="B21" t="str">
            <v>1015</v>
          </cell>
          <cell r="C21">
            <v>-8063167.8499999996</v>
          </cell>
          <cell r="D21" t="str">
            <v>202</v>
          </cell>
          <cell r="E21" t="str">
            <v>407</v>
          </cell>
          <cell r="F21">
            <v>-1990564.32</v>
          </cell>
          <cell r="G21">
            <v>10</v>
          </cell>
          <cell r="H21" t="str">
            <v>2012-10-31</v>
          </cell>
          <cell r="I21" t="str">
            <v>14900</v>
          </cell>
        </row>
        <row r="22">
          <cell r="A22" t="str">
            <v>480000</v>
          </cell>
          <cell r="B22" t="str">
            <v>1015</v>
          </cell>
          <cell r="C22">
            <v>-34327.64</v>
          </cell>
          <cell r="D22" t="str">
            <v>202</v>
          </cell>
          <cell r="E22" t="str">
            <v>407</v>
          </cell>
          <cell r="F22">
            <v>-12121.02</v>
          </cell>
          <cell r="G22">
            <v>11</v>
          </cell>
          <cell r="H22" t="str">
            <v>2012-11-30</v>
          </cell>
          <cell r="I22" t="str">
            <v>11600</v>
          </cell>
        </row>
        <row r="23">
          <cell r="A23" t="str">
            <v>480000</v>
          </cell>
          <cell r="B23" t="str">
            <v>1015</v>
          </cell>
          <cell r="C23">
            <v>-14880597.1</v>
          </cell>
          <cell r="D23" t="str">
            <v>202</v>
          </cell>
          <cell r="E23" t="str">
            <v>407</v>
          </cell>
          <cell r="F23">
            <v>-5211456.8099999996</v>
          </cell>
          <cell r="G23">
            <v>11</v>
          </cell>
          <cell r="H23" t="str">
            <v>2012-11-30</v>
          </cell>
          <cell r="I23" t="str">
            <v>14900</v>
          </cell>
        </row>
        <row r="24">
          <cell r="A24" t="str">
            <v>480000</v>
          </cell>
          <cell r="B24" t="str">
            <v>1015</v>
          </cell>
          <cell r="C24">
            <v>-45321.41</v>
          </cell>
          <cell r="D24" t="str">
            <v>202</v>
          </cell>
          <cell r="E24" t="str">
            <v>407</v>
          </cell>
          <cell r="F24">
            <v>-16318.79</v>
          </cell>
          <cell r="G24">
            <v>12</v>
          </cell>
          <cell r="H24" t="str">
            <v>2012-12-31</v>
          </cell>
          <cell r="I24" t="str">
            <v>11600</v>
          </cell>
        </row>
        <row r="25">
          <cell r="A25" t="str">
            <v>480000</v>
          </cell>
          <cell r="B25" t="str">
            <v>1015</v>
          </cell>
          <cell r="C25">
            <v>-22039996.469999999</v>
          </cell>
          <cell r="D25" t="str">
            <v>202</v>
          </cell>
          <cell r="E25" t="str">
            <v>407</v>
          </cell>
          <cell r="F25">
            <v>-8034894.3399999999</v>
          </cell>
          <cell r="G25">
            <v>12</v>
          </cell>
          <cell r="H25" t="str">
            <v>2012-12-31</v>
          </cell>
          <cell r="I25" t="str">
            <v>14900</v>
          </cell>
        </row>
        <row r="26">
          <cell r="A26" t="str">
            <v>480000</v>
          </cell>
          <cell r="B26" t="str">
            <v>1015</v>
          </cell>
          <cell r="C26">
            <v>-931901.1</v>
          </cell>
          <cell r="D26" t="str">
            <v>202</v>
          </cell>
          <cell r="E26" t="str">
            <v>453</v>
          </cell>
          <cell r="F26">
            <v>-345790.12</v>
          </cell>
          <cell r="G26">
            <v>1</v>
          </cell>
          <cell r="H26" t="str">
            <v>2012-01-31</v>
          </cell>
          <cell r="I26" t="str">
            <v>15600</v>
          </cell>
        </row>
        <row r="27">
          <cell r="A27" t="str">
            <v>480000</v>
          </cell>
          <cell r="B27" t="str">
            <v>1015</v>
          </cell>
          <cell r="C27">
            <v>-840724.14</v>
          </cell>
          <cell r="D27" t="str">
            <v>202</v>
          </cell>
          <cell r="E27" t="str">
            <v>453</v>
          </cell>
          <cell r="F27">
            <v>-300125.69</v>
          </cell>
          <cell r="G27">
            <v>2</v>
          </cell>
          <cell r="H27" t="str">
            <v>2012-02-29</v>
          </cell>
          <cell r="I27" t="str">
            <v>15600</v>
          </cell>
        </row>
        <row r="28">
          <cell r="A28" t="str">
            <v>480000</v>
          </cell>
          <cell r="B28" t="str">
            <v>1015</v>
          </cell>
          <cell r="C28">
            <v>-844252.7</v>
          </cell>
          <cell r="D28" t="str">
            <v>202</v>
          </cell>
          <cell r="E28" t="str">
            <v>453</v>
          </cell>
          <cell r="F28">
            <v>-301912.68</v>
          </cell>
          <cell r="G28">
            <v>3</v>
          </cell>
          <cell r="H28" t="str">
            <v>2012-03-31</v>
          </cell>
          <cell r="I28" t="str">
            <v>15600</v>
          </cell>
        </row>
        <row r="29">
          <cell r="A29" t="str">
            <v>480000</v>
          </cell>
          <cell r="B29" t="str">
            <v>1015</v>
          </cell>
          <cell r="C29">
            <v>-616439.32999999996</v>
          </cell>
          <cell r="D29" t="str">
            <v>202</v>
          </cell>
          <cell r="E29" t="str">
            <v>453</v>
          </cell>
          <cell r="F29">
            <v>-187020.66</v>
          </cell>
          <cell r="G29">
            <v>4</v>
          </cell>
          <cell r="H29" t="str">
            <v>2012-04-30</v>
          </cell>
          <cell r="I29" t="str">
            <v>15600</v>
          </cell>
        </row>
        <row r="30">
          <cell r="A30" t="str">
            <v>480000</v>
          </cell>
          <cell r="B30" t="str">
            <v>1015</v>
          </cell>
          <cell r="C30">
            <v>-494405.38</v>
          </cell>
          <cell r="D30" t="str">
            <v>202</v>
          </cell>
          <cell r="E30" t="str">
            <v>453</v>
          </cell>
          <cell r="F30">
            <v>-126379.65</v>
          </cell>
          <cell r="G30">
            <v>5</v>
          </cell>
          <cell r="H30" t="str">
            <v>2012-05-31</v>
          </cell>
          <cell r="I30" t="str">
            <v>15600</v>
          </cell>
        </row>
        <row r="31">
          <cell r="A31" t="str">
            <v>480000</v>
          </cell>
          <cell r="B31" t="str">
            <v>1015</v>
          </cell>
          <cell r="C31">
            <v>-410486.93</v>
          </cell>
          <cell r="D31" t="str">
            <v>202</v>
          </cell>
          <cell r="E31" t="str">
            <v>453</v>
          </cell>
          <cell r="F31">
            <v>-83924.23</v>
          </cell>
          <cell r="G31">
            <v>6</v>
          </cell>
          <cell r="H31" t="str">
            <v>2012-06-30</v>
          </cell>
          <cell r="I31" t="str">
            <v>15600</v>
          </cell>
        </row>
        <row r="32">
          <cell r="A32" t="str">
            <v>480000</v>
          </cell>
          <cell r="B32" t="str">
            <v>1015</v>
          </cell>
          <cell r="C32">
            <v>-335913.73</v>
          </cell>
          <cell r="D32" t="str">
            <v>202</v>
          </cell>
          <cell r="E32" t="str">
            <v>453</v>
          </cell>
          <cell r="F32">
            <v>-47038.67</v>
          </cell>
          <cell r="G32">
            <v>7</v>
          </cell>
          <cell r="H32" t="str">
            <v>2012-07-31</v>
          </cell>
          <cell r="I32" t="str">
            <v>15600</v>
          </cell>
        </row>
        <row r="33">
          <cell r="A33" t="str">
            <v>480000</v>
          </cell>
          <cell r="B33" t="str">
            <v>1015</v>
          </cell>
          <cell r="C33">
            <v>-318124.84999999998</v>
          </cell>
          <cell r="D33" t="str">
            <v>202</v>
          </cell>
          <cell r="E33" t="str">
            <v>453</v>
          </cell>
          <cell r="F33">
            <v>-38200.550000000003</v>
          </cell>
          <cell r="G33">
            <v>8</v>
          </cell>
          <cell r="H33" t="str">
            <v>2012-08-31</v>
          </cell>
          <cell r="I33" t="str">
            <v>15600</v>
          </cell>
        </row>
        <row r="34">
          <cell r="A34" t="str">
            <v>480000</v>
          </cell>
          <cell r="B34" t="str">
            <v>1015</v>
          </cell>
          <cell r="C34">
            <v>-327101.84000000003</v>
          </cell>
          <cell r="D34" t="str">
            <v>202</v>
          </cell>
          <cell r="E34" t="str">
            <v>453</v>
          </cell>
          <cell r="F34">
            <v>-42617.47</v>
          </cell>
          <cell r="G34">
            <v>9</v>
          </cell>
          <cell r="H34" t="str">
            <v>2012-09-30</v>
          </cell>
          <cell r="I34" t="str">
            <v>15600</v>
          </cell>
        </row>
        <row r="35">
          <cell r="A35" t="str">
            <v>480000</v>
          </cell>
          <cell r="B35" t="str">
            <v>1015</v>
          </cell>
          <cell r="C35">
            <v>-374971.31</v>
          </cell>
          <cell r="D35" t="str">
            <v>202</v>
          </cell>
          <cell r="E35" t="str">
            <v>453</v>
          </cell>
          <cell r="F35">
            <v>-63782.41</v>
          </cell>
          <cell r="G35">
            <v>10</v>
          </cell>
          <cell r="H35" t="str">
            <v>2012-10-31</v>
          </cell>
          <cell r="I35" t="str">
            <v>15600</v>
          </cell>
        </row>
        <row r="36">
          <cell r="A36" t="str">
            <v>480000</v>
          </cell>
          <cell r="B36" t="str">
            <v>1015</v>
          </cell>
          <cell r="C36">
            <v>-599850.73</v>
          </cell>
          <cell r="D36" t="str">
            <v>202</v>
          </cell>
          <cell r="E36" t="str">
            <v>453</v>
          </cell>
          <cell r="F36">
            <v>-170582.38</v>
          </cell>
          <cell r="G36">
            <v>11</v>
          </cell>
          <cell r="H36" t="str">
            <v>2012-11-30</v>
          </cell>
          <cell r="I36" t="str">
            <v>15600</v>
          </cell>
        </row>
        <row r="37">
          <cell r="A37" t="str">
            <v>480000</v>
          </cell>
          <cell r="B37" t="str">
            <v>1015</v>
          </cell>
          <cell r="C37">
            <v>-747195.19</v>
          </cell>
          <cell r="D37" t="str">
            <v>202</v>
          </cell>
          <cell r="E37" t="str">
            <v>453</v>
          </cell>
          <cell r="F37">
            <v>-245472.25</v>
          </cell>
          <cell r="G37">
            <v>12</v>
          </cell>
          <cell r="H37" t="str">
            <v>2012-12-31</v>
          </cell>
          <cell r="I37" t="str">
            <v>15600</v>
          </cell>
        </row>
        <row r="38">
          <cell r="A38" t="str">
            <v>480000</v>
          </cell>
          <cell r="B38" t="str">
            <v>1015</v>
          </cell>
          <cell r="C38">
            <v>-11951.86</v>
          </cell>
          <cell r="D38" t="str">
            <v>203</v>
          </cell>
          <cell r="E38" t="str">
            <v>407</v>
          </cell>
          <cell r="F38">
            <v>0</v>
          </cell>
          <cell r="G38">
            <v>1</v>
          </cell>
          <cell r="H38" t="str">
            <v>2012-01-31</v>
          </cell>
          <cell r="I38" t="str">
            <v>11600</v>
          </cell>
        </row>
        <row r="39">
          <cell r="A39" t="str">
            <v>480000</v>
          </cell>
          <cell r="B39" t="str">
            <v>1015</v>
          </cell>
          <cell r="C39">
            <v>-6766685.6799999997</v>
          </cell>
          <cell r="D39" t="str">
            <v>203</v>
          </cell>
          <cell r="E39" t="str">
            <v>407</v>
          </cell>
          <cell r="F39">
            <v>0</v>
          </cell>
          <cell r="G39">
            <v>1</v>
          </cell>
          <cell r="H39" t="str">
            <v>2012-01-31</v>
          </cell>
          <cell r="I39" t="str">
            <v>14900</v>
          </cell>
        </row>
        <row r="40">
          <cell r="A40" t="str">
            <v>480000</v>
          </cell>
          <cell r="B40" t="str">
            <v>1015</v>
          </cell>
          <cell r="C40">
            <v>-16141.02</v>
          </cell>
          <cell r="D40" t="str">
            <v>203</v>
          </cell>
          <cell r="E40" t="str">
            <v>407</v>
          </cell>
          <cell r="F40">
            <v>0</v>
          </cell>
          <cell r="G40">
            <v>2</v>
          </cell>
          <cell r="H40" t="str">
            <v>2012-02-29</v>
          </cell>
          <cell r="I40" t="str">
            <v>11600</v>
          </cell>
        </row>
        <row r="41">
          <cell r="A41" t="str">
            <v>480000</v>
          </cell>
          <cell r="B41" t="str">
            <v>1015</v>
          </cell>
          <cell r="C41">
            <v>-8186764.2000000002</v>
          </cell>
          <cell r="D41" t="str">
            <v>203</v>
          </cell>
          <cell r="E41" t="str">
            <v>407</v>
          </cell>
          <cell r="F41">
            <v>0</v>
          </cell>
          <cell r="G41">
            <v>2</v>
          </cell>
          <cell r="H41" t="str">
            <v>2012-02-29</v>
          </cell>
          <cell r="I41" t="str">
            <v>14900</v>
          </cell>
        </row>
        <row r="42">
          <cell r="A42" t="str">
            <v>480000</v>
          </cell>
          <cell r="B42" t="str">
            <v>1015</v>
          </cell>
          <cell r="C42">
            <v>-20603.82</v>
          </cell>
          <cell r="D42" t="str">
            <v>203</v>
          </cell>
          <cell r="E42" t="str">
            <v>407</v>
          </cell>
          <cell r="F42">
            <v>0</v>
          </cell>
          <cell r="G42">
            <v>3</v>
          </cell>
          <cell r="H42" t="str">
            <v>2012-03-31</v>
          </cell>
          <cell r="I42" t="str">
            <v>11600</v>
          </cell>
        </row>
        <row r="43">
          <cell r="A43" t="str">
            <v>480000</v>
          </cell>
          <cell r="B43" t="str">
            <v>1015</v>
          </cell>
          <cell r="C43">
            <v>-10452756.189999999</v>
          </cell>
          <cell r="D43" t="str">
            <v>203</v>
          </cell>
          <cell r="E43" t="str">
            <v>407</v>
          </cell>
          <cell r="F43">
            <v>0</v>
          </cell>
          <cell r="G43">
            <v>3</v>
          </cell>
          <cell r="H43" t="str">
            <v>2012-03-31</v>
          </cell>
          <cell r="I43" t="str">
            <v>14900</v>
          </cell>
        </row>
        <row r="44">
          <cell r="A44" t="str">
            <v>480000</v>
          </cell>
          <cell r="B44" t="str">
            <v>1015</v>
          </cell>
          <cell r="C44">
            <v>-7840.13</v>
          </cell>
          <cell r="D44" t="str">
            <v>203</v>
          </cell>
          <cell r="E44" t="str">
            <v>407</v>
          </cell>
          <cell r="F44">
            <v>0</v>
          </cell>
          <cell r="G44">
            <v>4</v>
          </cell>
          <cell r="H44" t="str">
            <v>2012-04-30</v>
          </cell>
          <cell r="I44" t="str">
            <v>11600</v>
          </cell>
        </row>
        <row r="45">
          <cell r="A45" t="str">
            <v>480000</v>
          </cell>
          <cell r="B45" t="str">
            <v>1015</v>
          </cell>
          <cell r="C45">
            <v>-4757914.59</v>
          </cell>
          <cell r="D45" t="str">
            <v>203</v>
          </cell>
          <cell r="E45" t="str">
            <v>407</v>
          </cell>
          <cell r="F45">
            <v>0</v>
          </cell>
          <cell r="G45">
            <v>4</v>
          </cell>
          <cell r="H45" t="str">
            <v>2012-04-30</v>
          </cell>
          <cell r="I45" t="str">
            <v>14900</v>
          </cell>
        </row>
        <row r="46">
          <cell r="A46" t="str">
            <v>480000</v>
          </cell>
          <cell r="B46" t="str">
            <v>1015</v>
          </cell>
          <cell r="C46">
            <v>-2994.74</v>
          </cell>
          <cell r="D46" t="str">
            <v>203</v>
          </cell>
          <cell r="E46" t="str">
            <v>407</v>
          </cell>
          <cell r="F46">
            <v>0</v>
          </cell>
          <cell r="G46">
            <v>5</v>
          </cell>
          <cell r="H46" t="str">
            <v>2012-05-31</v>
          </cell>
          <cell r="I46" t="str">
            <v>11600</v>
          </cell>
        </row>
        <row r="47">
          <cell r="A47" t="str">
            <v>480000</v>
          </cell>
          <cell r="B47" t="str">
            <v>1015</v>
          </cell>
          <cell r="C47">
            <v>-1704260.67</v>
          </cell>
          <cell r="D47" t="str">
            <v>203</v>
          </cell>
          <cell r="E47" t="str">
            <v>407</v>
          </cell>
          <cell r="F47">
            <v>0</v>
          </cell>
          <cell r="G47">
            <v>5</v>
          </cell>
          <cell r="H47" t="str">
            <v>2012-05-31</v>
          </cell>
          <cell r="I47" t="str">
            <v>14900</v>
          </cell>
        </row>
        <row r="48">
          <cell r="A48" t="str">
            <v>480000</v>
          </cell>
          <cell r="B48" t="str">
            <v>1015</v>
          </cell>
          <cell r="C48">
            <v>-2497.5100000000002</v>
          </cell>
          <cell r="D48" t="str">
            <v>203</v>
          </cell>
          <cell r="E48" t="str">
            <v>407</v>
          </cell>
          <cell r="F48">
            <v>0</v>
          </cell>
          <cell r="G48">
            <v>6</v>
          </cell>
          <cell r="H48" t="str">
            <v>2012-06-30</v>
          </cell>
          <cell r="I48" t="str">
            <v>11600</v>
          </cell>
        </row>
        <row r="49">
          <cell r="A49" t="str">
            <v>480000</v>
          </cell>
          <cell r="B49" t="str">
            <v>1015</v>
          </cell>
          <cell r="C49">
            <v>-1281162.95</v>
          </cell>
          <cell r="D49" t="str">
            <v>203</v>
          </cell>
          <cell r="E49" t="str">
            <v>407</v>
          </cell>
          <cell r="F49">
            <v>0</v>
          </cell>
          <cell r="G49">
            <v>6</v>
          </cell>
          <cell r="H49" t="str">
            <v>2012-06-30</v>
          </cell>
          <cell r="I49" t="str">
            <v>14900</v>
          </cell>
        </row>
        <row r="50">
          <cell r="A50" t="str">
            <v>480000</v>
          </cell>
          <cell r="B50" t="str">
            <v>1015</v>
          </cell>
          <cell r="C50">
            <v>-1384.56</v>
          </cell>
          <cell r="D50" t="str">
            <v>203</v>
          </cell>
          <cell r="E50" t="str">
            <v>407</v>
          </cell>
          <cell r="F50">
            <v>0</v>
          </cell>
          <cell r="G50">
            <v>7</v>
          </cell>
          <cell r="H50" t="str">
            <v>2012-07-31</v>
          </cell>
          <cell r="I50" t="str">
            <v>11600</v>
          </cell>
        </row>
        <row r="51">
          <cell r="A51" t="str">
            <v>480000</v>
          </cell>
          <cell r="B51" t="str">
            <v>1015</v>
          </cell>
          <cell r="C51">
            <v>-906854.7</v>
          </cell>
          <cell r="D51" t="str">
            <v>203</v>
          </cell>
          <cell r="E51" t="str">
            <v>407</v>
          </cell>
          <cell r="F51">
            <v>0</v>
          </cell>
          <cell r="G51">
            <v>7</v>
          </cell>
          <cell r="H51" t="str">
            <v>2012-07-31</v>
          </cell>
          <cell r="I51" t="str">
            <v>14900</v>
          </cell>
        </row>
        <row r="52">
          <cell r="A52" t="str">
            <v>480000</v>
          </cell>
          <cell r="B52" t="str">
            <v>1015</v>
          </cell>
          <cell r="C52">
            <v>-1478.81</v>
          </cell>
          <cell r="D52" t="str">
            <v>203</v>
          </cell>
          <cell r="E52" t="str">
            <v>407</v>
          </cell>
          <cell r="F52">
            <v>0</v>
          </cell>
          <cell r="G52">
            <v>8</v>
          </cell>
          <cell r="H52" t="str">
            <v>2012-08-31</v>
          </cell>
          <cell r="I52" t="str">
            <v>11600</v>
          </cell>
        </row>
        <row r="53">
          <cell r="A53" t="str">
            <v>480000</v>
          </cell>
          <cell r="B53" t="str">
            <v>1015</v>
          </cell>
          <cell r="C53">
            <v>-814005.68</v>
          </cell>
          <cell r="D53" t="str">
            <v>203</v>
          </cell>
          <cell r="E53" t="str">
            <v>407</v>
          </cell>
          <cell r="F53">
            <v>0</v>
          </cell>
          <cell r="G53">
            <v>8</v>
          </cell>
          <cell r="H53" t="str">
            <v>2012-08-31</v>
          </cell>
          <cell r="I53" t="str">
            <v>14900</v>
          </cell>
        </row>
        <row r="54">
          <cell r="A54" t="str">
            <v>480000</v>
          </cell>
          <cell r="B54" t="str">
            <v>1015</v>
          </cell>
          <cell r="C54">
            <v>-1396.72</v>
          </cell>
          <cell r="D54" t="str">
            <v>203</v>
          </cell>
          <cell r="E54" t="str">
            <v>407</v>
          </cell>
          <cell r="F54">
            <v>0</v>
          </cell>
          <cell r="G54">
            <v>9</v>
          </cell>
          <cell r="H54" t="str">
            <v>2012-09-30</v>
          </cell>
          <cell r="I54" t="str">
            <v>11600</v>
          </cell>
        </row>
        <row r="55">
          <cell r="A55" t="str">
            <v>480000</v>
          </cell>
          <cell r="B55" t="str">
            <v>1015</v>
          </cell>
          <cell r="C55">
            <v>-897430.11</v>
          </cell>
          <cell r="D55" t="str">
            <v>203</v>
          </cell>
          <cell r="E55" t="str">
            <v>407</v>
          </cell>
          <cell r="F55">
            <v>0</v>
          </cell>
          <cell r="G55">
            <v>9</v>
          </cell>
          <cell r="H55" t="str">
            <v>2012-09-30</v>
          </cell>
          <cell r="I55" t="str">
            <v>14900</v>
          </cell>
        </row>
        <row r="56">
          <cell r="A56" t="str">
            <v>480000</v>
          </cell>
          <cell r="B56" t="str">
            <v>1015</v>
          </cell>
          <cell r="C56">
            <v>-2640.58</v>
          </cell>
          <cell r="D56" t="str">
            <v>203</v>
          </cell>
          <cell r="E56" t="str">
            <v>407</v>
          </cell>
          <cell r="F56">
            <v>0</v>
          </cell>
          <cell r="G56">
            <v>10</v>
          </cell>
          <cell r="H56" t="str">
            <v>2012-10-31</v>
          </cell>
          <cell r="I56" t="str">
            <v>11600</v>
          </cell>
        </row>
        <row r="57">
          <cell r="A57" t="str">
            <v>480000</v>
          </cell>
          <cell r="B57" t="str">
            <v>1015</v>
          </cell>
          <cell r="C57">
            <v>-1040615.99</v>
          </cell>
          <cell r="D57" t="str">
            <v>203</v>
          </cell>
          <cell r="E57" t="str">
            <v>407</v>
          </cell>
          <cell r="F57">
            <v>0</v>
          </cell>
          <cell r="G57">
            <v>10</v>
          </cell>
          <cell r="H57" t="str">
            <v>2012-10-31</v>
          </cell>
          <cell r="I57" t="str">
            <v>14900</v>
          </cell>
        </row>
        <row r="58">
          <cell r="A58" t="str">
            <v>480000</v>
          </cell>
          <cell r="B58" t="str">
            <v>1015</v>
          </cell>
          <cell r="C58">
            <v>-10572.36</v>
          </cell>
          <cell r="D58" t="str">
            <v>203</v>
          </cell>
          <cell r="E58" t="str">
            <v>407</v>
          </cell>
          <cell r="F58">
            <v>0</v>
          </cell>
          <cell r="G58">
            <v>11</v>
          </cell>
          <cell r="H58" t="str">
            <v>2012-11-30</v>
          </cell>
          <cell r="I58" t="str">
            <v>11600</v>
          </cell>
        </row>
        <row r="59">
          <cell r="A59" t="str">
            <v>480000</v>
          </cell>
          <cell r="B59" t="str">
            <v>1015</v>
          </cell>
          <cell r="C59">
            <v>-4128894.1</v>
          </cell>
          <cell r="D59" t="str">
            <v>203</v>
          </cell>
          <cell r="E59" t="str">
            <v>407</v>
          </cell>
          <cell r="F59">
            <v>0</v>
          </cell>
          <cell r="G59">
            <v>11</v>
          </cell>
          <cell r="H59" t="str">
            <v>2012-11-30</v>
          </cell>
          <cell r="I59" t="str">
            <v>14900</v>
          </cell>
        </row>
        <row r="60">
          <cell r="A60" t="str">
            <v>480000</v>
          </cell>
          <cell r="B60" t="str">
            <v>1015</v>
          </cell>
          <cell r="C60">
            <v>-18141.349999999999</v>
          </cell>
          <cell r="D60" t="str">
            <v>203</v>
          </cell>
          <cell r="E60" t="str">
            <v>407</v>
          </cell>
          <cell r="F60">
            <v>0</v>
          </cell>
          <cell r="G60">
            <v>12</v>
          </cell>
          <cell r="H60" t="str">
            <v>2012-12-31</v>
          </cell>
          <cell r="I60" t="str">
            <v>11600</v>
          </cell>
        </row>
        <row r="61">
          <cell r="A61" t="str">
            <v>480000</v>
          </cell>
          <cell r="B61" t="str">
            <v>1015</v>
          </cell>
          <cell r="C61">
            <v>-8921173.6799999997</v>
          </cell>
          <cell r="D61" t="str">
            <v>203</v>
          </cell>
          <cell r="E61" t="str">
            <v>407</v>
          </cell>
          <cell r="F61">
            <v>0</v>
          </cell>
          <cell r="G61">
            <v>12</v>
          </cell>
          <cell r="H61" t="str">
            <v>2012-12-31</v>
          </cell>
          <cell r="I61" t="str">
            <v>14900</v>
          </cell>
        </row>
        <row r="62">
          <cell r="A62" t="str">
            <v>480000</v>
          </cell>
          <cell r="B62" t="str">
            <v>1015</v>
          </cell>
          <cell r="C62">
            <v>-93370.69</v>
          </cell>
          <cell r="D62" t="str">
            <v>204</v>
          </cell>
          <cell r="E62" t="str">
            <v>407</v>
          </cell>
          <cell r="F62">
            <v>0</v>
          </cell>
          <cell r="G62">
            <v>1</v>
          </cell>
          <cell r="H62" t="str">
            <v>2012-01-31</v>
          </cell>
          <cell r="I62" t="str">
            <v>11600</v>
          </cell>
        </row>
        <row r="63">
          <cell r="A63" t="str">
            <v>480000</v>
          </cell>
          <cell r="B63" t="str">
            <v>1015</v>
          </cell>
          <cell r="C63">
            <v>-52862882.590000004</v>
          </cell>
          <cell r="D63" t="str">
            <v>204</v>
          </cell>
          <cell r="E63" t="str">
            <v>407</v>
          </cell>
          <cell r="F63">
            <v>0</v>
          </cell>
          <cell r="G63">
            <v>1</v>
          </cell>
          <cell r="H63" t="str">
            <v>2012-01-31</v>
          </cell>
          <cell r="I63" t="str">
            <v>14900</v>
          </cell>
        </row>
        <row r="64">
          <cell r="A64" t="str">
            <v>480000</v>
          </cell>
          <cell r="B64" t="str">
            <v>1015</v>
          </cell>
          <cell r="C64">
            <v>-73432.14</v>
          </cell>
          <cell r="D64" t="str">
            <v>204</v>
          </cell>
          <cell r="E64" t="str">
            <v>407</v>
          </cell>
          <cell r="F64">
            <v>0</v>
          </cell>
          <cell r="G64">
            <v>2</v>
          </cell>
          <cell r="H64" t="str">
            <v>2012-02-29</v>
          </cell>
          <cell r="I64" t="str">
            <v>11600</v>
          </cell>
        </row>
        <row r="65">
          <cell r="A65" t="str">
            <v>480000</v>
          </cell>
          <cell r="B65" t="str">
            <v>1015</v>
          </cell>
          <cell r="C65">
            <v>-42835688.909999996</v>
          </cell>
          <cell r="D65" t="str">
            <v>204</v>
          </cell>
          <cell r="E65" t="str">
            <v>407</v>
          </cell>
          <cell r="F65">
            <v>0</v>
          </cell>
          <cell r="G65">
            <v>2</v>
          </cell>
          <cell r="H65" t="str">
            <v>2012-02-29</v>
          </cell>
          <cell r="I65" t="str">
            <v>14900</v>
          </cell>
        </row>
        <row r="66">
          <cell r="A66" t="str">
            <v>480000</v>
          </cell>
          <cell r="B66" t="str">
            <v>1015</v>
          </cell>
          <cell r="C66">
            <v>-73283.91</v>
          </cell>
          <cell r="D66" t="str">
            <v>204</v>
          </cell>
          <cell r="E66" t="str">
            <v>407</v>
          </cell>
          <cell r="F66">
            <v>0</v>
          </cell>
          <cell r="G66">
            <v>3</v>
          </cell>
          <cell r="H66" t="str">
            <v>2012-03-31</v>
          </cell>
          <cell r="I66" t="str">
            <v>11600</v>
          </cell>
        </row>
        <row r="67">
          <cell r="A67" t="str">
            <v>480000</v>
          </cell>
          <cell r="B67" t="str">
            <v>1015</v>
          </cell>
          <cell r="C67">
            <v>-37256032.450000003</v>
          </cell>
          <cell r="D67" t="str">
            <v>204</v>
          </cell>
          <cell r="E67" t="str">
            <v>407</v>
          </cell>
          <cell r="F67">
            <v>0</v>
          </cell>
          <cell r="G67">
            <v>3</v>
          </cell>
          <cell r="H67" t="str">
            <v>2012-03-31</v>
          </cell>
          <cell r="I67" t="str">
            <v>14900</v>
          </cell>
        </row>
        <row r="68">
          <cell r="A68" t="str">
            <v>480000</v>
          </cell>
          <cell r="B68" t="str">
            <v>1015</v>
          </cell>
          <cell r="C68">
            <v>-41997.71</v>
          </cell>
          <cell r="D68" t="str">
            <v>204</v>
          </cell>
          <cell r="E68" t="str">
            <v>407</v>
          </cell>
          <cell r="F68">
            <v>0</v>
          </cell>
          <cell r="G68">
            <v>4</v>
          </cell>
          <cell r="H68" t="str">
            <v>2012-04-30</v>
          </cell>
          <cell r="I68" t="str">
            <v>11600</v>
          </cell>
        </row>
        <row r="69">
          <cell r="A69" t="str">
            <v>480000</v>
          </cell>
          <cell r="B69" t="str">
            <v>1015</v>
          </cell>
          <cell r="C69">
            <v>-21549642.710000001</v>
          </cell>
          <cell r="D69" t="str">
            <v>204</v>
          </cell>
          <cell r="E69" t="str">
            <v>407</v>
          </cell>
          <cell r="F69">
            <v>0</v>
          </cell>
          <cell r="G69">
            <v>4</v>
          </cell>
          <cell r="H69" t="str">
            <v>2012-04-30</v>
          </cell>
          <cell r="I69" t="str">
            <v>14900</v>
          </cell>
        </row>
        <row r="70">
          <cell r="A70" t="str">
            <v>480000</v>
          </cell>
          <cell r="B70" t="str">
            <v>1015</v>
          </cell>
          <cell r="C70">
            <v>-22693.8</v>
          </cell>
          <cell r="D70" t="str">
            <v>204</v>
          </cell>
          <cell r="E70" t="str">
            <v>407</v>
          </cell>
          <cell r="F70">
            <v>0</v>
          </cell>
          <cell r="G70">
            <v>5</v>
          </cell>
          <cell r="H70" t="str">
            <v>2012-05-31</v>
          </cell>
          <cell r="I70" t="str">
            <v>11600</v>
          </cell>
        </row>
        <row r="71">
          <cell r="A71" t="str">
            <v>480000</v>
          </cell>
          <cell r="B71" t="str">
            <v>1015</v>
          </cell>
          <cell r="C71">
            <v>-12858219.34</v>
          </cell>
          <cell r="D71" t="str">
            <v>204</v>
          </cell>
          <cell r="E71" t="str">
            <v>407</v>
          </cell>
          <cell r="F71">
            <v>0</v>
          </cell>
          <cell r="G71">
            <v>5</v>
          </cell>
          <cell r="H71" t="str">
            <v>2012-05-31</v>
          </cell>
          <cell r="I71" t="str">
            <v>14900</v>
          </cell>
        </row>
        <row r="72">
          <cell r="A72" t="str">
            <v>480000</v>
          </cell>
          <cell r="B72" t="str">
            <v>1015</v>
          </cell>
          <cell r="C72">
            <v>-18925.599999999999</v>
          </cell>
          <cell r="D72" t="str">
            <v>204</v>
          </cell>
          <cell r="E72" t="str">
            <v>407</v>
          </cell>
          <cell r="F72">
            <v>0</v>
          </cell>
          <cell r="G72">
            <v>6</v>
          </cell>
          <cell r="H72" t="str">
            <v>2012-06-30</v>
          </cell>
          <cell r="I72" t="str">
            <v>11600</v>
          </cell>
        </row>
        <row r="73">
          <cell r="A73" t="str">
            <v>480000</v>
          </cell>
          <cell r="B73" t="str">
            <v>1015</v>
          </cell>
          <cell r="C73">
            <v>-9705044.7100000009</v>
          </cell>
          <cell r="D73" t="str">
            <v>204</v>
          </cell>
          <cell r="E73" t="str">
            <v>407</v>
          </cell>
          <cell r="F73">
            <v>0</v>
          </cell>
          <cell r="G73">
            <v>6</v>
          </cell>
          <cell r="H73" t="str">
            <v>2012-06-30</v>
          </cell>
          <cell r="I73" t="str">
            <v>14900</v>
          </cell>
        </row>
        <row r="74">
          <cell r="A74" t="str">
            <v>480000</v>
          </cell>
          <cell r="B74" t="str">
            <v>1015</v>
          </cell>
          <cell r="C74">
            <v>-10493.87</v>
          </cell>
          <cell r="D74" t="str">
            <v>204</v>
          </cell>
          <cell r="E74" t="str">
            <v>407</v>
          </cell>
          <cell r="F74">
            <v>0</v>
          </cell>
          <cell r="G74">
            <v>7</v>
          </cell>
          <cell r="H74" t="str">
            <v>2012-07-31</v>
          </cell>
          <cell r="I74" t="str">
            <v>11600</v>
          </cell>
        </row>
        <row r="75">
          <cell r="A75" t="str">
            <v>480000</v>
          </cell>
          <cell r="B75" t="str">
            <v>1015</v>
          </cell>
          <cell r="C75">
            <v>-6869523.6699999999</v>
          </cell>
          <cell r="D75" t="str">
            <v>204</v>
          </cell>
          <cell r="E75" t="str">
            <v>407</v>
          </cell>
          <cell r="F75">
            <v>0</v>
          </cell>
          <cell r="G75">
            <v>7</v>
          </cell>
          <cell r="H75" t="str">
            <v>2012-07-31</v>
          </cell>
          <cell r="I75" t="str">
            <v>14900</v>
          </cell>
        </row>
        <row r="76">
          <cell r="A76" t="str">
            <v>480000</v>
          </cell>
          <cell r="B76" t="str">
            <v>1015</v>
          </cell>
          <cell r="C76">
            <v>-11206.53</v>
          </cell>
          <cell r="D76" t="str">
            <v>204</v>
          </cell>
          <cell r="E76" t="str">
            <v>407</v>
          </cell>
          <cell r="F76">
            <v>0</v>
          </cell>
          <cell r="G76">
            <v>8</v>
          </cell>
          <cell r="H76" t="str">
            <v>2012-08-31</v>
          </cell>
          <cell r="I76" t="str">
            <v>11600</v>
          </cell>
        </row>
        <row r="77">
          <cell r="A77" t="str">
            <v>480000</v>
          </cell>
          <cell r="B77" t="str">
            <v>1015</v>
          </cell>
          <cell r="C77">
            <v>-6157820.5</v>
          </cell>
          <cell r="D77" t="str">
            <v>204</v>
          </cell>
          <cell r="E77" t="str">
            <v>407</v>
          </cell>
          <cell r="F77">
            <v>0</v>
          </cell>
          <cell r="G77">
            <v>8</v>
          </cell>
          <cell r="H77" t="str">
            <v>2012-08-31</v>
          </cell>
          <cell r="I77" t="str">
            <v>14900</v>
          </cell>
        </row>
        <row r="78">
          <cell r="A78" t="str">
            <v>480000</v>
          </cell>
          <cell r="B78" t="str">
            <v>1015</v>
          </cell>
          <cell r="C78">
            <v>-10934.42</v>
          </cell>
          <cell r="D78" t="str">
            <v>204</v>
          </cell>
          <cell r="E78" t="str">
            <v>407</v>
          </cell>
          <cell r="F78">
            <v>0</v>
          </cell>
          <cell r="G78">
            <v>9</v>
          </cell>
          <cell r="H78" t="str">
            <v>2012-09-30</v>
          </cell>
          <cell r="I78" t="str">
            <v>11600</v>
          </cell>
        </row>
        <row r="79">
          <cell r="A79" t="str">
            <v>480000</v>
          </cell>
          <cell r="B79" t="str">
            <v>1015</v>
          </cell>
          <cell r="C79">
            <v>-6957717.3200000003</v>
          </cell>
          <cell r="D79" t="str">
            <v>204</v>
          </cell>
          <cell r="E79" t="str">
            <v>407</v>
          </cell>
          <cell r="F79">
            <v>0</v>
          </cell>
          <cell r="G79">
            <v>9</v>
          </cell>
          <cell r="H79" t="str">
            <v>2012-09-30</v>
          </cell>
          <cell r="I79" t="str">
            <v>14900</v>
          </cell>
        </row>
        <row r="80">
          <cell r="A80" t="str">
            <v>480000</v>
          </cell>
          <cell r="B80" t="str">
            <v>1015</v>
          </cell>
          <cell r="C80">
            <v>-21072.71</v>
          </cell>
          <cell r="D80" t="str">
            <v>204</v>
          </cell>
          <cell r="E80" t="str">
            <v>407</v>
          </cell>
          <cell r="F80">
            <v>0</v>
          </cell>
          <cell r="G80">
            <v>10</v>
          </cell>
          <cell r="H80" t="str">
            <v>2012-10-31</v>
          </cell>
          <cell r="I80" t="str">
            <v>11600</v>
          </cell>
        </row>
        <row r="81">
          <cell r="A81" t="str">
            <v>480000</v>
          </cell>
          <cell r="B81" t="str">
            <v>1015</v>
          </cell>
          <cell r="C81">
            <v>-8301876.04</v>
          </cell>
          <cell r="D81" t="str">
            <v>204</v>
          </cell>
          <cell r="E81" t="str">
            <v>407</v>
          </cell>
          <cell r="F81">
            <v>0</v>
          </cell>
          <cell r="G81">
            <v>10</v>
          </cell>
          <cell r="H81" t="str">
            <v>2012-10-31</v>
          </cell>
          <cell r="I81" t="str">
            <v>14900</v>
          </cell>
        </row>
        <row r="82">
          <cell r="A82" t="str">
            <v>480000</v>
          </cell>
          <cell r="B82" t="str">
            <v>1015</v>
          </cell>
          <cell r="C82">
            <v>-50523.65</v>
          </cell>
          <cell r="D82" t="str">
            <v>204</v>
          </cell>
          <cell r="E82" t="str">
            <v>407</v>
          </cell>
          <cell r="F82">
            <v>0</v>
          </cell>
          <cell r="G82">
            <v>11</v>
          </cell>
          <cell r="H82" t="str">
            <v>2012-11-30</v>
          </cell>
          <cell r="I82" t="str">
            <v>11600</v>
          </cell>
        </row>
        <row r="83">
          <cell r="A83" t="str">
            <v>480000</v>
          </cell>
          <cell r="B83" t="str">
            <v>1015</v>
          </cell>
          <cell r="C83">
            <v>-21725276.890000001</v>
          </cell>
          <cell r="D83" t="str">
            <v>204</v>
          </cell>
          <cell r="E83" t="str">
            <v>407</v>
          </cell>
          <cell r="F83">
            <v>0</v>
          </cell>
          <cell r="G83">
            <v>11</v>
          </cell>
          <cell r="H83" t="str">
            <v>2012-11-30</v>
          </cell>
          <cell r="I83" t="str">
            <v>14900</v>
          </cell>
        </row>
        <row r="84">
          <cell r="A84" t="str">
            <v>480000</v>
          </cell>
          <cell r="B84" t="str">
            <v>1015</v>
          </cell>
          <cell r="C84">
            <v>-67957.63</v>
          </cell>
          <cell r="D84" t="str">
            <v>204</v>
          </cell>
          <cell r="E84" t="str">
            <v>407</v>
          </cell>
          <cell r="F84">
            <v>0</v>
          </cell>
          <cell r="G84">
            <v>12</v>
          </cell>
          <cell r="H84" t="str">
            <v>2012-12-31</v>
          </cell>
          <cell r="I84" t="str">
            <v>11600</v>
          </cell>
        </row>
        <row r="85">
          <cell r="A85" t="str">
            <v>480000</v>
          </cell>
          <cell r="B85" t="str">
            <v>1015</v>
          </cell>
          <cell r="C85">
            <v>-33459904.579999998</v>
          </cell>
          <cell r="D85" t="str">
            <v>204</v>
          </cell>
          <cell r="E85" t="str">
            <v>407</v>
          </cell>
          <cell r="F85">
            <v>0</v>
          </cell>
          <cell r="G85">
            <v>12</v>
          </cell>
          <cell r="H85" t="str">
            <v>2012-12-31</v>
          </cell>
          <cell r="I85" t="str">
            <v>14900</v>
          </cell>
        </row>
        <row r="86">
          <cell r="A86" t="str">
            <v>480000</v>
          </cell>
          <cell r="B86" t="str">
            <v>1015</v>
          </cell>
          <cell r="C86">
            <v>-1762532.36</v>
          </cell>
          <cell r="D86" t="str">
            <v>204</v>
          </cell>
          <cell r="E86" t="str">
            <v>453</v>
          </cell>
          <cell r="F86">
            <v>0</v>
          </cell>
          <cell r="G86">
            <v>1</v>
          </cell>
          <cell r="H86" t="str">
            <v>2012-01-31</v>
          </cell>
          <cell r="I86" t="str">
            <v>15600</v>
          </cell>
        </row>
        <row r="87">
          <cell r="A87" t="str">
            <v>480000</v>
          </cell>
          <cell r="B87" t="str">
            <v>1015</v>
          </cell>
          <cell r="C87">
            <v>-1529856.7</v>
          </cell>
          <cell r="D87" t="str">
            <v>204</v>
          </cell>
          <cell r="E87" t="str">
            <v>453</v>
          </cell>
          <cell r="F87">
            <v>0</v>
          </cell>
          <cell r="G87">
            <v>2</v>
          </cell>
          <cell r="H87" t="str">
            <v>2012-02-29</v>
          </cell>
          <cell r="I87" t="str">
            <v>15600</v>
          </cell>
        </row>
        <row r="88">
          <cell r="A88" t="str">
            <v>480000</v>
          </cell>
          <cell r="B88" t="str">
            <v>1015</v>
          </cell>
          <cell r="C88">
            <v>-1538965.67</v>
          </cell>
          <cell r="D88" t="str">
            <v>204</v>
          </cell>
          <cell r="E88" t="str">
            <v>453</v>
          </cell>
          <cell r="F88">
            <v>0</v>
          </cell>
          <cell r="G88">
            <v>3</v>
          </cell>
          <cell r="H88" t="str">
            <v>2012-03-31</v>
          </cell>
          <cell r="I88" t="str">
            <v>15600</v>
          </cell>
        </row>
        <row r="89">
          <cell r="A89" t="str">
            <v>480000</v>
          </cell>
          <cell r="B89" t="str">
            <v>1015</v>
          </cell>
          <cell r="C89">
            <v>-939923.41</v>
          </cell>
          <cell r="D89" t="str">
            <v>204</v>
          </cell>
          <cell r="E89" t="str">
            <v>453</v>
          </cell>
          <cell r="F89">
            <v>0</v>
          </cell>
          <cell r="G89">
            <v>4</v>
          </cell>
          <cell r="H89" t="str">
            <v>2012-04-30</v>
          </cell>
          <cell r="I89" t="str">
            <v>15600</v>
          </cell>
        </row>
        <row r="90">
          <cell r="A90" t="str">
            <v>480000</v>
          </cell>
          <cell r="B90" t="str">
            <v>1015</v>
          </cell>
          <cell r="C90">
            <v>-615003.80000000005</v>
          </cell>
          <cell r="D90" t="str">
            <v>204</v>
          </cell>
          <cell r="E90" t="str">
            <v>453</v>
          </cell>
          <cell r="F90">
            <v>0</v>
          </cell>
          <cell r="G90">
            <v>5</v>
          </cell>
          <cell r="H90" t="str">
            <v>2012-05-31</v>
          </cell>
          <cell r="I90" t="str">
            <v>15600</v>
          </cell>
        </row>
        <row r="91">
          <cell r="A91" t="str">
            <v>480000</v>
          </cell>
          <cell r="B91" t="str">
            <v>1015</v>
          </cell>
          <cell r="C91">
            <v>-408553.66</v>
          </cell>
          <cell r="D91" t="str">
            <v>204</v>
          </cell>
          <cell r="E91" t="str">
            <v>453</v>
          </cell>
          <cell r="F91">
            <v>0</v>
          </cell>
          <cell r="G91">
            <v>6</v>
          </cell>
          <cell r="H91" t="str">
            <v>2012-06-30</v>
          </cell>
          <cell r="I91" t="str">
            <v>15600</v>
          </cell>
        </row>
        <row r="92">
          <cell r="A92" t="str">
            <v>480000</v>
          </cell>
          <cell r="B92" t="str">
            <v>1015</v>
          </cell>
          <cell r="C92">
            <v>-229242.38</v>
          </cell>
          <cell r="D92" t="str">
            <v>204</v>
          </cell>
          <cell r="E92" t="str">
            <v>453</v>
          </cell>
          <cell r="F92">
            <v>0</v>
          </cell>
          <cell r="G92">
            <v>7</v>
          </cell>
          <cell r="H92" t="str">
            <v>2012-07-31</v>
          </cell>
          <cell r="I92" t="str">
            <v>15600</v>
          </cell>
        </row>
        <row r="93">
          <cell r="A93" t="str">
            <v>480000</v>
          </cell>
          <cell r="B93" t="str">
            <v>1015</v>
          </cell>
          <cell r="C93">
            <v>-186260.64</v>
          </cell>
          <cell r="D93" t="str">
            <v>204</v>
          </cell>
          <cell r="E93" t="str">
            <v>453</v>
          </cell>
          <cell r="F93">
            <v>0</v>
          </cell>
          <cell r="G93">
            <v>8</v>
          </cell>
          <cell r="H93" t="str">
            <v>2012-08-31</v>
          </cell>
          <cell r="I93" t="str">
            <v>15600</v>
          </cell>
        </row>
        <row r="94">
          <cell r="A94" t="str">
            <v>480000</v>
          </cell>
          <cell r="B94" t="str">
            <v>1015</v>
          </cell>
          <cell r="C94">
            <v>-207718.54</v>
          </cell>
          <cell r="D94" t="str">
            <v>204</v>
          </cell>
          <cell r="E94" t="str">
            <v>453</v>
          </cell>
          <cell r="F94">
            <v>0</v>
          </cell>
          <cell r="G94">
            <v>9</v>
          </cell>
          <cell r="H94" t="str">
            <v>2012-09-30</v>
          </cell>
          <cell r="I94" t="str">
            <v>15600</v>
          </cell>
        </row>
        <row r="95">
          <cell r="A95" t="str">
            <v>480000</v>
          </cell>
          <cell r="B95" t="str">
            <v>1015</v>
          </cell>
          <cell r="C95">
            <v>-309723.74</v>
          </cell>
          <cell r="D95" t="str">
            <v>204</v>
          </cell>
          <cell r="E95" t="str">
            <v>453</v>
          </cell>
          <cell r="F95">
            <v>0</v>
          </cell>
          <cell r="G95">
            <v>10</v>
          </cell>
          <cell r="H95" t="str">
            <v>2012-10-31</v>
          </cell>
          <cell r="I95" t="str">
            <v>15600</v>
          </cell>
        </row>
        <row r="96">
          <cell r="A96" t="str">
            <v>480000</v>
          </cell>
          <cell r="B96" t="str">
            <v>1015</v>
          </cell>
          <cell r="C96">
            <v>-818324.25</v>
          </cell>
          <cell r="D96" t="str">
            <v>204</v>
          </cell>
          <cell r="E96" t="str">
            <v>453</v>
          </cell>
          <cell r="F96">
            <v>0</v>
          </cell>
          <cell r="G96">
            <v>11</v>
          </cell>
          <cell r="H96" t="str">
            <v>2012-11-30</v>
          </cell>
          <cell r="I96" t="str">
            <v>15600</v>
          </cell>
        </row>
        <row r="97">
          <cell r="A97" t="str">
            <v>480000</v>
          </cell>
          <cell r="B97" t="str">
            <v>1015</v>
          </cell>
          <cell r="C97">
            <v>-1177322.1200000001</v>
          </cell>
          <cell r="D97" t="str">
            <v>204</v>
          </cell>
          <cell r="E97" t="str">
            <v>453</v>
          </cell>
          <cell r="F97">
            <v>0</v>
          </cell>
          <cell r="G97">
            <v>12</v>
          </cell>
          <cell r="H97" t="str">
            <v>2012-12-31</v>
          </cell>
          <cell r="I97" t="str">
            <v>15600</v>
          </cell>
        </row>
        <row r="98">
          <cell r="A98" t="str">
            <v>480000</v>
          </cell>
          <cell r="B98" t="str">
            <v>1015</v>
          </cell>
          <cell r="C98">
            <v>-2685.5</v>
          </cell>
          <cell r="D98" t="str">
            <v>205</v>
          </cell>
          <cell r="E98" t="str">
            <v>407</v>
          </cell>
          <cell r="F98">
            <v>0</v>
          </cell>
          <cell r="G98">
            <v>1</v>
          </cell>
          <cell r="H98" t="str">
            <v>2012-01-31</v>
          </cell>
          <cell r="I98" t="str">
            <v>11600</v>
          </cell>
        </row>
        <row r="99">
          <cell r="A99" t="str">
            <v>480000</v>
          </cell>
          <cell r="B99" t="str">
            <v>1015</v>
          </cell>
          <cell r="C99">
            <v>-919766.1</v>
          </cell>
          <cell r="D99" t="str">
            <v>205</v>
          </cell>
          <cell r="E99" t="str">
            <v>407</v>
          </cell>
          <cell r="F99">
            <v>0</v>
          </cell>
          <cell r="G99">
            <v>1</v>
          </cell>
          <cell r="H99" t="str">
            <v>2012-01-31</v>
          </cell>
          <cell r="I99" t="str">
            <v>14900</v>
          </cell>
        </row>
        <row r="100">
          <cell r="A100" t="str">
            <v>480000</v>
          </cell>
          <cell r="B100" t="str">
            <v>1015</v>
          </cell>
          <cell r="C100">
            <v>-7569.65</v>
          </cell>
          <cell r="D100" t="str">
            <v>205</v>
          </cell>
          <cell r="E100" t="str">
            <v>407</v>
          </cell>
          <cell r="F100">
            <v>0</v>
          </cell>
          <cell r="G100">
            <v>2</v>
          </cell>
          <cell r="H100" t="str">
            <v>2012-02-29</v>
          </cell>
          <cell r="I100" t="str">
            <v>11600</v>
          </cell>
        </row>
        <row r="101">
          <cell r="A101" t="str">
            <v>480000</v>
          </cell>
          <cell r="B101" t="str">
            <v>1015</v>
          </cell>
          <cell r="C101">
            <v>-2546160.7200000002</v>
          </cell>
          <cell r="D101" t="str">
            <v>205</v>
          </cell>
          <cell r="E101" t="str">
            <v>407</v>
          </cell>
          <cell r="F101">
            <v>0</v>
          </cell>
          <cell r="G101">
            <v>2</v>
          </cell>
          <cell r="H101" t="str">
            <v>2012-02-29</v>
          </cell>
          <cell r="I101" t="str">
            <v>14900</v>
          </cell>
        </row>
        <row r="102">
          <cell r="A102" t="str">
            <v>480000</v>
          </cell>
          <cell r="B102" t="str">
            <v>1015</v>
          </cell>
          <cell r="C102">
            <v>-1418.95</v>
          </cell>
          <cell r="D102" t="str">
            <v>205</v>
          </cell>
          <cell r="E102" t="str">
            <v>407</v>
          </cell>
          <cell r="F102">
            <v>0</v>
          </cell>
          <cell r="G102">
            <v>3</v>
          </cell>
          <cell r="H102" t="str">
            <v>2012-03-31</v>
          </cell>
          <cell r="I102" t="str">
            <v>11600</v>
          </cell>
        </row>
        <row r="103">
          <cell r="A103" t="str">
            <v>480000</v>
          </cell>
          <cell r="B103" t="str">
            <v>1015</v>
          </cell>
          <cell r="C103">
            <v>-464167.67999999999</v>
          </cell>
          <cell r="D103" t="str">
            <v>205</v>
          </cell>
          <cell r="E103" t="str">
            <v>407</v>
          </cell>
          <cell r="F103">
            <v>0</v>
          </cell>
          <cell r="G103">
            <v>3</v>
          </cell>
          <cell r="H103" t="str">
            <v>2012-03-31</v>
          </cell>
          <cell r="I103" t="str">
            <v>14900</v>
          </cell>
        </row>
        <row r="104">
          <cell r="A104" t="str">
            <v>480000</v>
          </cell>
          <cell r="B104" t="str">
            <v>1015</v>
          </cell>
          <cell r="C104">
            <v>-1683.91</v>
          </cell>
          <cell r="D104" t="str">
            <v>205</v>
          </cell>
          <cell r="E104" t="str">
            <v>407</v>
          </cell>
          <cell r="F104">
            <v>0</v>
          </cell>
          <cell r="G104">
            <v>4</v>
          </cell>
          <cell r="H104" t="str">
            <v>2012-04-30</v>
          </cell>
          <cell r="I104" t="str">
            <v>11600</v>
          </cell>
        </row>
        <row r="105">
          <cell r="A105" t="str">
            <v>480000</v>
          </cell>
          <cell r="B105" t="str">
            <v>1015</v>
          </cell>
          <cell r="C105">
            <v>-2482018.8199999998</v>
          </cell>
          <cell r="D105" t="str">
            <v>205</v>
          </cell>
          <cell r="E105" t="str">
            <v>407</v>
          </cell>
          <cell r="F105">
            <v>0</v>
          </cell>
          <cell r="G105">
            <v>4</v>
          </cell>
          <cell r="H105" t="str">
            <v>2012-04-30</v>
          </cell>
          <cell r="I105" t="str">
            <v>14900</v>
          </cell>
        </row>
        <row r="106">
          <cell r="A106" t="str">
            <v>480000</v>
          </cell>
          <cell r="B106" t="str">
            <v>1015</v>
          </cell>
          <cell r="C106">
            <v>-1165.57</v>
          </cell>
          <cell r="D106" t="str">
            <v>205</v>
          </cell>
          <cell r="E106" t="str">
            <v>407</v>
          </cell>
          <cell r="F106">
            <v>0</v>
          </cell>
          <cell r="G106">
            <v>5</v>
          </cell>
          <cell r="H106" t="str">
            <v>2012-05-31</v>
          </cell>
          <cell r="I106" t="str">
            <v>11600</v>
          </cell>
        </row>
        <row r="107">
          <cell r="A107" t="str">
            <v>480000</v>
          </cell>
          <cell r="B107" t="str">
            <v>1015</v>
          </cell>
          <cell r="C107">
            <v>-955162.94</v>
          </cell>
          <cell r="D107" t="str">
            <v>205</v>
          </cell>
          <cell r="E107" t="str">
            <v>407</v>
          </cell>
          <cell r="F107">
            <v>0</v>
          </cell>
          <cell r="G107">
            <v>5</v>
          </cell>
          <cell r="H107" t="str">
            <v>2012-05-31</v>
          </cell>
          <cell r="I107" t="str">
            <v>14900</v>
          </cell>
        </row>
        <row r="108">
          <cell r="A108" t="str">
            <v>480000</v>
          </cell>
          <cell r="B108" t="str">
            <v>1015</v>
          </cell>
          <cell r="C108">
            <v>827.19</v>
          </cell>
          <cell r="D108" t="str">
            <v>205</v>
          </cell>
          <cell r="E108" t="str">
            <v>407</v>
          </cell>
          <cell r="F108">
            <v>0</v>
          </cell>
          <cell r="G108">
            <v>6</v>
          </cell>
          <cell r="H108" t="str">
            <v>2012-06-30</v>
          </cell>
          <cell r="I108" t="str">
            <v>11600</v>
          </cell>
        </row>
        <row r="109">
          <cell r="A109" t="str">
            <v>480000</v>
          </cell>
          <cell r="B109" t="str">
            <v>1015</v>
          </cell>
          <cell r="C109">
            <v>-210248.93</v>
          </cell>
          <cell r="D109" t="str">
            <v>205</v>
          </cell>
          <cell r="E109" t="str">
            <v>407</v>
          </cell>
          <cell r="F109">
            <v>0</v>
          </cell>
          <cell r="G109">
            <v>6</v>
          </cell>
          <cell r="H109" t="str">
            <v>2012-06-30</v>
          </cell>
          <cell r="I109" t="str">
            <v>14900</v>
          </cell>
        </row>
        <row r="110">
          <cell r="A110" t="str">
            <v>480000</v>
          </cell>
          <cell r="B110" t="str">
            <v>1015</v>
          </cell>
          <cell r="C110">
            <v>-487.98</v>
          </cell>
          <cell r="D110" t="str">
            <v>205</v>
          </cell>
          <cell r="E110" t="str">
            <v>407</v>
          </cell>
          <cell r="F110">
            <v>0</v>
          </cell>
          <cell r="G110">
            <v>7</v>
          </cell>
          <cell r="H110" t="str">
            <v>2012-07-31</v>
          </cell>
          <cell r="I110" t="str">
            <v>11600</v>
          </cell>
        </row>
        <row r="111">
          <cell r="A111" t="str">
            <v>480000</v>
          </cell>
          <cell r="B111" t="str">
            <v>1015</v>
          </cell>
          <cell r="C111">
            <v>-136602.53</v>
          </cell>
          <cell r="D111" t="str">
            <v>205</v>
          </cell>
          <cell r="E111" t="str">
            <v>407</v>
          </cell>
          <cell r="F111">
            <v>0</v>
          </cell>
          <cell r="G111">
            <v>7</v>
          </cell>
          <cell r="H111" t="str">
            <v>2012-07-31</v>
          </cell>
          <cell r="I111" t="str">
            <v>14900</v>
          </cell>
        </row>
        <row r="112">
          <cell r="A112" t="str">
            <v>480000</v>
          </cell>
          <cell r="B112" t="str">
            <v>1015</v>
          </cell>
          <cell r="C112">
            <v>-86.34</v>
          </cell>
          <cell r="D112" t="str">
            <v>205</v>
          </cell>
          <cell r="E112" t="str">
            <v>407</v>
          </cell>
          <cell r="F112">
            <v>0</v>
          </cell>
          <cell r="G112">
            <v>8</v>
          </cell>
          <cell r="H112" t="str">
            <v>2012-08-31</v>
          </cell>
          <cell r="I112" t="str">
            <v>11600</v>
          </cell>
        </row>
        <row r="113">
          <cell r="A113" t="str">
            <v>480000</v>
          </cell>
          <cell r="B113" t="str">
            <v>1015</v>
          </cell>
          <cell r="C113">
            <v>-25015.25</v>
          </cell>
          <cell r="D113" t="str">
            <v>205</v>
          </cell>
          <cell r="E113" t="str">
            <v>407</v>
          </cell>
          <cell r="F113">
            <v>0</v>
          </cell>
          <cell r="G113">
            <v>8</v>
          </cell>
          <cell r="H113" t="str">
            <v>2012-08-31</v>
          </cell>
          <cell r="I113" t="str">
            <v>14900</v>
          </cell>
        </row>
        <row r="114">
          <cell r="A114" t="str">
            <v>480000</v>
          </cell>
          <cell r="B114" t="str">
            <v>1015</v>
          </cell>
          <cell r="C114">
            <v>-184.92</v>
          </cell>
          <cell r="D114" t="str">
            <v>205</v>
          </cell>
          <cell r="E114" t="str">
            <v>407</v>
          </cell>
          <cell r="F114">
            <v>0</v>
          </cell>
          <cell r="G114">
            <v>9</v>
          </cell>
          <cell r="H114" t="str">
            <v>2012-09-30</v>
          </cell>
          <cell r="I114" t="str">
            <v>11600</v>
          </cell>
        </row>
        <row r="115">
          <cell r="A115" t="str">
            <v>480000</v>
          </cell>
          <cell r="B115" t="str">
            <v>1015</v>
          </cell>
          <cell r="C115">
            <v>-399690.43</v>
          </cell>
          <cell r="D115" t="str">
            <v>205</v>
          </cell>
          <cell r="E115" t="str">
            <v>407</v>
          </cell>
          <cell r="F115">
            <v>0</v>
          </cell>
          <cell r="G115">
            <v>9</v>
          </cell>
          <cell r="H115" t="str">
            <v>2012-09-30</v>
          </cell>
          <cell r="I115" t="str">
            <v>14900</v>
          </cell>
        </row>
        <row r="116">
          <cell r="A116" t="str">
            <v>480000</v>
          </cell>
          <cell r="B116" t="str">
            <v>1015</v>
          </cell>
          <cell r="C116">
            <v>247.1</v>
          </cell>
          <cell r="D116" t="str">
            <v>205</v>
          </cell>
          <cell r="E116" t="str">
            <v>407</v>
          </cell>
          <cell r="F116">
            <v>0</v>
          </cell>
          <cell r="G116">
            <v>10</v>
          </cell>
          <cell r="H116" t="str">
            <v>2012-10-31</v>
          </cell>
          <cell r="I116" t="str">
            <v>11600</v>
          </cell>
        </row>
        <row r="117">
          <cell r="A117" t="str">
            <v>480000</v>
          </cell>
          <cell r="B117" t="str">
            <v>1015</v>
          </cell>
          <cell r="C117">
            <v>-712520.63</v>
          </cell>
          <cell r="D117" t="str">
            <v>205</v>
          </cell>
          <cell r="E117" t="str">
            <v>407</v>
          </cell>
          <cell r="F117">
            <v>0</v>
          </cell>
          <cell r="G117">
            <v>10</v>
          </cell>
          <cell r="H117" t="str">
            <v>2012-10-31</v>
          </cell>
          <cell r="I117" t="str">
            <v>14900</v>
          </cell>
        </row>
        <row r="118">
          <cell r="A118" t="str">
            <v>480000</v>
          </cell>
          <cell r="B118" t="str">
            <v>1015</v>
          </cell>
          <cell r="C118">
            <v>-1521.94</v>
          </cell>
          <cell r="D118" t="str">
            <v>205</v>
          </cell>
          <cell r="E118" t="str">
            <v>407</v>
          </cell>
          <cell r="F118">
            <v>0</v>
          </cell>
          <cell r="G118">
            <v>11</v>
          </cell>
          <cell r="H118" t="str">
            <v>2012-11-30</v>
          </cell>
          <cell r="I118" t="str">
            <v>11600</v>
          </cell>
        </row>
        <row r="119">
          <cell r="A119" t="str">
            <v>480000</v>
          </cell>
          <cell r="B119" t="str">
            <v>1015</v>
          </cell>
          <cell r="C119">
            <v>-1365292.24</v>
          </cell>
          <cell r="D119" t="str">
            <v>205</v>
          </cell>
          <cell r="E119" t="str">
            <v>407</v>
          </cell>
          <cell r="F119">
            <v>0</v>
          </cell>
          <cell r="G119">
            <v>11</v>
          </cell>
          <cell r="H119" t="str">
            <v>2012-11-30</v>
          </cell>
          <cell r="I119" t="str">
            <v>14900</v>
          </cell>
        </row>
        <row r="120">
          <cell r="A120" t="str">
            <v>480000</v>
          </cell>
          <cell r="B120" t="str">
            <v>1015</v>
          </cell>
          <cell r="C120">
            <v>-6281.75</v>
          </cell>
          <cell r="D120" t="str">
            <v>205</v>
          </cell>
          <cell r="E120" t="str">
            <v>407</v>
          </cell>
          <cell r="F120">
            <v>0</v>
          </cell>
          <cell r="G120">
            <v>12</v>
          </cell>
          <cell r="H120" t="str">
            <v>2012-12-31</v>
          </cell>
          <cell r="I120" t="str">
            <v>11600</v>
          </cell>
        </row>
        <row r="121">
          <cell r="A121" t="str">
            <v>480000</v>
          </cell>
          <cell r="B121" t="str">
            <v>1015</v>
          </cell>
          <cell r="C121">
            <v>-3782379.01</v>
          </cell>
          <cell r="D121" t="str">
            <v>205</v>
          </cell>
          <cell r="E121" t="str">
            <v>407</v>
          </cell>
          <cell r="F121">
            <v>0</v>
          </cell>
          <cell r="G121">
            <v>12</v>
          </cell>
          <cell r="H121" t="str">
            <v>2012-12-31</v>
          </cell>
          <cell r="I121" t="str">
            <v>14900</v>
          </cell>
        </row>
        <row r="122">
          <cell r="A122" t="str">
            <v>480000</v>
          </cell>
          <cell r="B122" t="str">
            <v>1015</v>
          </cell>
          <cell r="C122">
            <v>-61587.67</v>
          </cell>
          <cell r="D122" t="str">
            <v>205</v>
          </cell>
          <cell r="E122" t="str">
            <v>453</v>
          </cell>
          <cell r="F122">
            <v>0</v>
          </cell>
          <cell r="G122">
            <v>1</v>
          </cell>
          <cell r="H122" t="str">
            <v>2012-01-31</v>
          </cell>
          <cell r="I122" t="str">
            <v>15600</v>
          </cell>
        </row>
        <row r="123">
          <cell r="A123" t="str">
            <v>480000</v>
          </cell>
          <cell r="B123" t="str">
            <v>1015</v>
          </cell>
          <cell r="C123">
            <v>-47613.919999999998</v>
          </cell>
          <cell r="D123" t="str">
            <v>205</v>
          </cell>
          <cell r="E123" t="str">
            <v>453</v>
          </cell>
          <cell r="F123">
            <v>0</v>
          </cell>
          <cell r="G123">
            <v>2</v>
          </cell>
          <cell r="H123" t="str">
            <v>2012-02-29</v>
          </cell>
          <cell r="I123" t="str">
            <v>15600</v>
          </cell>
        </row>
        <row r="124">
          <cell r="A124" t="str">
            <v>480000</v>
          </cell>
          <cell r="B124" t="str">
            <v>1015</v>
          </cell>
          <cell r="C124">
            <v>-28340.02</v>
          </cell>
          <cell r="D124" t="str">
            <v>205</v>
          </cell>
          <cell r="E124" t="str">
            <v>453</v>
          </cell>
          <cell r="F124">
            <v>0</v>
          </cell>
          <cell r="G124">
            <v>3</v>
          </cell>
          <cell r="H124" t="str">
            <v>2012-03-31</v>
          </cell>
          <cell r="I124" t="str">
            <v>15600</v>
          </cell>
        </row>
        <row r="125">
          <cell r="A125" t="str">
            <v>480000</v>
          </cell>
          <cell r="B125" t="str">
            <v>1015</v>
          </cell>
          <cell r="C125">
            <v>-60262.73</v>
          </cell>
          <cell r="D125" t="str">
            <v>205</v>
          </cell>
          <cell r="E125" t="str">
            <v>453</v>
          </cell>
          <cell r="F125">
            <v>0</v>
          </cell>
          <cell r="G125">
            <v>4</v>
          </cell>
          <cell r="H125" t="str">
            <v>2012-04-30</v>
          </cell>
          <cell r="I125" t="str">
            <v>15600</v>
          </cell>
        </row>
        <row r="126">
          <cell r="A126" t="str">
            <v>480000</v>
          </cell>
          <cell r="B126" t="str">
            <v>1015</v>
          </cell>
          <cell r="C126">
            <v>-31985.34</v>
          </cell>
          <cell r="D126" t="str">
            <v>205</v>
          </cell>
          <cell r="E126" t="str">
            <v>453</v>
          </cell>
          <cell r="F126">
            <v>0</v>
          </cell>
          <cell r="G126">
            <v>5</v>
          </cell>
          <cell r="H126" t="str">
            <v>2012-05-31</v>
          </cell>
          <cell r="I126" t="str">
            <v>15600</v>
          </cell>
        </row>
        <row r="127">
          <cell r="A127" t="str">
            <v>480000</v>
          </cell>
          <cell r="B127" t="str">
            <v>1015</v>
          </cell>
          <cell r="C127">
            <v>-1692.89</v>
          </cell>
          <cell r="D127" t="str">
            <v>205</v>
          </cell>
          <cell r="E127" t="str">
            <v>453</v>
          </cell>
          <cell r="F127">
            <v>0</v>
          </cell>
          <cell r="G127">
            <v>6</v>
          </cell>
          <cell r="H127" t="str">
            <v>2012-06-30</v>
          </cell>
          <cell r="I127" t="str">
            <v>15600</v>
          </cell>
        </row>
        <row r="128">
          <cell r="A128" t="str">
            <v>480000</v>
          </cell>
          <cell r="B128" t="str">
            <v>1015</v>
          </cell>
          <cell r="C128">
            <v>-11212.78</v>
          </cell>
          <cell r="D128" t="str">
            <v>205</v>
          </cell>
          <cell r="E128" t="str">
            <v>453</v>
          </cell>
          <cell r="F128">
            <v>0</v>
          </cell>
          <cell r="G128">
            <v>7</v>
          </cell>
          <cell r="H128" t="str">
            <v>2012-07-31</v>
          </cell>
          <cell r="I128" t="str">
            <v>15600</v>
          </cell>
        </row>
        <row r="129">
          <cell r="A129" t="str">
            <v>480000</v>
          </cell>
          <cell r="B129" t="str">
            <v>1015</v>
          </cell>
          <cell r="C129">
            <v>-602.5</v>
          </cell>
          <cell r="D129" t="str">
            <v>205</v>
          </cell>
          <cell r="E129" t="str">
            <v>453</v>
          </cell>
          <cell r="F129">
            <v>0</v>
          </cell>
          <cell r="G129">
            <v>8</v>
          </cell>
          <cell r="H129" t="str">
            <v>2012-08-31</v>
          </cell>
          <cell r="I129" t="str">
            <v>15600</v>
          </cell>
        </row>
        <row r="130">
          <cell r="A130" t="str">
            <v>480000</v>
          </cell>
          <cell r="B130" t="str">
            <v>1015</v>
          </cell>
          <cell r="C130">
            <v>-8009.85</v>
          </cell>
          <cell r="D130" t="str">
            <v>205</v>
          </cell>
          <cell r="E130" t="str">
            <v>453</v>
          </cell>
          <cell r="F130">
            <v>0</v>
          </cell>
          <cell r="G130">
            <v>9</v>
          </cell>
          <cell r="H130" t="str">
            <v>2012-09-30</v>
          </cell>
          <cell r="I130" t="str">
            <v>15600</v>
          </cell>
        </row>
        <row r="131">
          <cell r="A131" t="str">
            <v>480000</v>
          </cell>
          <cell r="B131" t="str">
            <v>1015</v>
          </cell>
          <cell r="C131">
            <v>-14953.51</v>
          </cell>
          <cell r="D131" t="str">
            <v>205</v>
          </cell>
          <cell r="E131" t="str">
            <v>453</v>
          </cell>
          <cell r="F131">
            <v>0</v>
          </cell>
          <cell r="G131">
            <v>10</v>
          </cell>
          <cell r="H131" t="str">
            <v>2012-10-31</v>
          </cell>
          <cell r="I131" t="str">
            <v>15600</v>
          </cell>
        </row>
        <row r="132">
          <cell r="A132" t="str">
            <v>480000</v>
          </cell>
          <cell r="B132" t="str">
            <v>1015</v>
          </cell>
          <cell r="C132">
            <v>-14904.07</v>
          </cell>
          <cell r="D132" t="str">
            <v>205</v>
          </cell>
          <cell r="E132" t="str">
            <v>453</v>
          </cell>
          <cell r="F132">
            <v>0</v>
          </cell>
          <cell r="G132">
            <v>11</v>
          </cell>
          <cell r="H132" t="str">
            <v>2012-11-30</v>
          </cell>
          <cell r="I132" t="str">
            <v>15600</v>
          </cell>
        </row>
        <row r="133">
          <cell r="A133" t="str">
            <v>480000</v>
          </cell>
          <cell r="B133" t="str">
            <v>1015</v>
          </cell>
          <cell r="C133">
            <v>-75349.460000000006</v>
          </cell>
          <cell r="D133" t="str">
            <v>205</v>
          </cell>
          <cell r="E133" t="str">
            <v>453</v>
          </cell>
          <cell r="F133">
            <v>0</v>
          </cell>
          <cell r="G133">
            <v>12</v>
          </cell>
          <cell r="H133" t="str">
            <v>2012-12-31</v>
          </cell>
          <cell r="I133" t="str">
            <v>15600</v>
          </cell>
        </row>
        <row r="134">
          <cell r="A134" t="str">
            <v>480000</v>
          </cell>
          <cell r="B134" t="str">
            <v>1015</v>
          </cell>
          <cell r="C134">
            <v>0.09</v>
          </cell>
          <cell r="D134" t="str">
            <v>210</v>
          </cell>
          <cell r="E134" t="str">
            <v>407</v>
          </cell>
          <cell r="F134">
            <v>0</v>
          </cell>
          <cell r="G134">
            <v>4</v>
          </cell>
          <cell r="H134" t="str">
            <v>2012-04-30</v>
          </cell>
          <cell r="I134" t="str">
            <v>14900</v>
          </cell>
        </row>
        <row r="135">
          <cell r="A135" t="str">
            <v>480000</v>
          </cell>
          <cell r="B135" t="str">
            <v>1015</v>
          </cell>
          <cell r="C135">
            <v>-1717.43</v>
          </cell>
          <cell r="D135" t="str">
            <v>217</v>
          </cell>
          <cell r="E135" t="str">
            <v>407</v>
          </cell>
          <cell r="F135">
            <v>0</v>
          </cell>
          <cell r="G135">
            <v>1</v>
          </cell>
          <cell r="H135" t="str">
            <v>2012-01-31</v>
          </cell>
          <cell r="I135" t="str">
            <v>11600</v>
          </cell>
        </row>
        <row r="136">
          <cell r="A136" t="str">
            <v>480000</v>
          </cell>
          <cell r="B136" t="str">
            <v>1015</v>
          </cell>
          <cell r="C136">
            <v>-942289.72</v>
          </cell>
          <cell r="D136" t="str">
            <v>217</v>
          </cell>
          <cell r="E136" t="str">
            <v>407</v>
          </cell>
          <cell r="F136">
            <v>0</v>
          </cell>
          <cell r="G136">
            <v>1</v>
          </cell>
          <cell r="H136" t="str">
            <v>2012-01-31</v>
          </cell>
          <cell r="I136" t="str">
            <v>14900</v>
          </cell>
        </row>
        <row r="137">
          <cell r="A137" t="str">
            <v>480000</v>
          </cell>
          <cell r="B137" t="str">
            <v>1015</v>
          </cell>
          <cell r="C137">
            <v>-1884.85</v>
          </cell>
          <cell r="D137" t="str">
            <v>217</v>
          </cell>
          <cell r="E137" t="str">
            <v>407</v>
          </cell>
          <cell r="F137">
            <v>0</v>
          </cell>
          <cell r="G137">
            <v>2</v>
          </cell>
          <cell r="H137" t="str">
            <v>2012-02-29</v>
          </cell>
          <cell r="I137" t="str">
            <v>11600</v>
          </cell>
        </row>
        <row r="138">
          <cell r="A138" t="str">
            <v>480000</v>
          </cell>
          <cell r="B138" t="str">
            <v>1015</v>
          </cell>
          <cell r="C138">
            <v>-955322.93</v>
          </cell>
          <cell r="D138" t="str">
            <v>217</v>
          </cell>
          <cell r="E138" t="str">
            <v>407</v>
          </cell>
          <cell r="F138">
            <v>0</v>
          </cell>
          <cell r="G138">
            <v>2</v>
          </cell>
          <cell r="H138" t="str">
            <v>2012-02-29</v>
          </cell>
          <cell r="I138" t="str">
            <v>14900</v>
          </cell>
        </row>
        <row r="139">
          <cell r="A139" t="str">
            <v>480000</v>
          </cell>
          <cell r="B139" t="str">
            <v>1015</v>
          </cell>
          <cell r="C139">
            <v>-1833.96</v>
          </cell>
          <cell r="D139" t="str">
            <v>217</v>
          </cell>
          <cell r="E139" t="str">
            <v>407</v>
          </cell>
          <cell r="F139">
            <v>0</v>
          </cell>
          <cell r="G139">
            <v>3</v>
          </cell>
          <cell r="H139" t="str">
            <v>2012-03-31</v>
          </cell>
          <cell r="I139" t="str">
            <v>11600</v>
          </cell>
        </row>
        <row r="140">
          <cell r="A140" t="str">
            <v>480000</v>
          </cell>
          <cell r="B140" t="str">
            <v>1015</v>
          </cell>
          <cell r="C140">
            <v>-910073.26</v>
          </cell>
          <cell r="D140" t="str">
            <v>217</v>
          </cell>
          <cell r="E140" t="str">
            <v>407</v>
          </cell>
          <cell r="F140">
            <v>0</v>
          </cell>
          <cell r="G140">
            <v>3</v>
          </cell>
          <cell r="H140" t="str">
            <v>2012-03-31</v>
          </cell>
          <cell r="I140" t="str">
            <v>14900</v>
          </cell>
        </row>
        <row r="141">
          <cell r="A141" t="str">
            <v>480000</v>
          </cell>
          <cell r="B141" t="str">
            <v>1015</v>
          </cell>
          <cell r="C141">
            <v>-991.75</v>
          </cell>
          <cell r="D141" t="str">
            <v>217</v>
          </cell>
          <cell r="E141" t="str">
            <v>407</v>
          </cell>
          <cell r="F141">
            <v>0</v>
          </cell>
          <cell r="G141">
            <v>4</v>
          </cell>
          <cell r="H141" t="str">
            <v>2012-04-30</v>
          </cell>
          <cell r="I141" t="str">
            <v>11600</v>
          </cell>
        </row>
        <row r="142">
          <cell r="A142" t="str">
            <v>480000</v>
          </cell>
          <cell r="B142" t="str">
            <v>1015</v>
          </cell>
          <cell r="C142">
            <v>-596558.25</v>
          </cell>
          <cell r="D142" t="str">
            <v>217</v>
          </cell>
          <cell r="E142" t="str">
            <v>407</v>
          </cell>
          <cell r="F142">
            <v>0</v>
          </cell>
          <cell r="G142">
            <v>4</v>
          </cell>
          <cell r="H142" t="str">
            <v>2012-04-30</v>
          </cell>
          <cell r="I142" t="str">
            <v>14900</v>
          </cell>
        </row>
        <row r="143">
          <cell r="A143" t="str">
            <v>480000</v>
          </cell>
          <cell r="B143" t="str">
            <v>1015</v>
          </cell>
          <cell r="C143">
            <v>-516.89</v>
          </cell>
          <cell r="D143" t="str">
            <v>217</v>
          </cell>
          <cell r="E143" t="str">
            <v>407</v>
          </cell>
          <cell r="F143">
            <v>0</v>
          </cell>
          <cell r="G143">
            <v>5</v>
          </cell>
          <cell r="H143" t="str">
            <v>2012-05-31</v>
          </cell>
          <cell r="I143" t="str">
            <v>11600</v>
          </cell>
        </row>
        <row r="144">
          <cell r="A144" t="str">
            <v>480000</v>
          </cell>
          <cell r="B144" t="str">
            <v>1015</v>
          </cell>
          <cell r="C144">
            <v>-303628.59999999998</v>
          </cell>
          <cell r="D144" t="str">
            <v>217</v>
          </cell>
          <cell r="E144" t="str">
            <v>407</v>
          </cell>
          <cell r="F144">
            <v>0</v>
          </cell>
          <cell r="G144">
            <v>5</v>
          </cell>
          <cell r="H144" t="str">
            <v>2012-05-31</v>
          </cell>
          <cell r="I144" t="str">
            <v>14900</v>
          </cell>
        </row>
        <row r="145">
          <cell r="A145" t="str">
            <v>480000</v>
          </cell>
          <cell r="B145" t="str">
            <v>1015</v>
          </cell>
          <cell r="C145">
            <v>-349.36</v>
          </cell>
          <cell r="D145" t="str">
            <v>217</v>
          </cell>
          <cell r="E145" t="str">
            <v>407</v>
          </cell>
          <cell r="F145">
            <v>0</v>
          </cell>
          <cell r="G145">
            <v>6</v>
          </cell>
          <cell r="H145" t="str">
            <v>2012-06-30</v>
          </cell>
          <cell r="I145" t="str">
            <v>11600</v>
          </cell>
        </row>
        <row r="146">
          <cell r="A146" t="str">
            <v>480000</v>
          </cell>
          <cell r="B146" t="str">
            <v>1015</v>
          </cell>
          <cell r="C146">
            <v>-205499.57</v>
          </cell>
          <cell r="D146" t="str">
            <v>217</v>
          </cell>
          <cell r="E146" t="str">
            <v>407</v>
          </cell>
          <cell r="F146">
            <v>0</v>
          </cell>
          <cell r="G146">
            <v>6</v>
          </cell>
          <cell r="H146" t="str">
            <v>2012-06-30</v>
          </cell>
          <cell r="I146" t="str">
            <v>14900</v>
          </cell>
        </row>
        <row r="147">
          <cell r="A147" t="str">
            <v>480000</v>
          </cell>
          <cell r="B147" t="str">
            <v>1015</v>
          </cell>
          <cell r="C147">
            <v>-236.45</v>
          </cell>
          <cell r="D147" t="str">
            <v>217</v>
          </cell>
          <cell r="E147" t="str">
            <v>407</v>
          </cell>
          <cell r="F147">
            <v>0</v>
          </cell>
          <cell r="G147">
            <v>7</v>
          </cell>
          <cell r="H147" t="str">
            <v>2012-07-31</v>
          </cell>
          <cell r="I147" t="str">
            <v>11600</v>
          </cell>
        </row>
        <row r="148">
          <cell r="A148" t="str">
            <v>480000</v>
          </cell>
          <cell r="B148" t="str">
            <v>1015</v>
          </cell>
          <cell r="C148">
            <v>-145151.60999999999</v>
          </cell>
          <cell r="D148" t="str">
            <v>217</v>
          </cell>
          <cell r="E148" t="str">
            <v>407</v>
          </cell>
          <cell r="F148">
            <v>0</v>
          </cell>
          <cell r="G148">
            <v>7</v>
          </cell>
          <cell r="H148" t="str">
            <v>2012-07-31</v>
          </cell>
          <cell r="I148" t="str">
            <v>14900</v>
          </cell>
        </row>
        <row r="149">
          <cell r="A149" t="str">
            <v>480000</v>
          </cell>
          <cell r="B149" t="str">
            <v>1015</v>
          </cell>
          <cell r="C149">
            <v>-232.99</v>
          </cell>
          <cell r="D149" t="str">
            <v>217</v>
          </cell>
          <cell r="E149" t="str">
            <v>407</v>
          </cell>
          <cell r="F149">
            <v>0</v>
          </cell>
          <cell r="G149">
            <v>8</v>
          </cell>
          <cell r="H149" t="str">
            <v>2012-08-31</v>
          </cell>
          <cell r="I149" t="str">
            <v>11600</v>
          </cell>
        </row>
        <row r="150">
          <cell r="A150" t="str">
            <v>480000</v>
          </cell>
          <cell r="B150" t="str">
            <v>1015</v>
          </cell>
          <cell r="C150">
            <v>-125796.15</v>
          </cell>
          <cell r="D150" t="str">
            <v>217</v>
          </cell>
          <cell r="E150" t="str">
            <v>407</v>
          </cell>
          <cell r="F150">
            <v>0</v>
          </cell>
          <cell r="G150">
            <v>8</v>
          </cell>
          <cell r="H150" t="str">
            <v>2012-08-31</v>
          </cell>
          <cell r="I150" t="str">
            <v>14900</v>
          </cell>
        </row>
        <row r="151">
          <cell r="A151" t="str">
            <v>480000</v>
          </cell>
          <cell r="B151" t="str">
            <v>1015</v>
          </cell>
          <cell r="C151">
            <v>-262.73</v>
          </cell>
          <cell r="D151" t="str">
            <v>217</v>
          </cell>
          <cell r="E151" t="str">
            <v>407</v>
          </cell>
          <cell r="F151">
            <v>0</v>
          </cell>
          <cell r="G151">
            <v>9</v>
          </cell>
          <cell r="H151" t="str">
            <v>2012-09-30</v>
          </cell>
          <cell r="I151" t="str">
            <v>11600</v>
          </cell>
        </row>
        <row r="152">
          <cell r="A152" t="str">
            <v>480000</v>
          </cell>
          <cell r="B152" t="str">
            <v>1015</v>
          </cell>
          <cell r="C152">
            <v>-174600.29</v>
          </cell>
          <cell r="D152" t="str">
            <v>217</v>
          </cell>
          <cell r="E152" t="str">
            <v>407</v>
          </cell>
          <cell r="F152">
            <v>0</v>
          </cell>
          <cell r="G152">
            <v>9</v>
          </cell>
          <cell r="H152" t="str">
            <v>2012-09-30</v>
          </cell>
          <cell r="I152" t="str">
            <v>14900</v>
          </cell>
        </row>
        <row r="153">
          <cell r="A153" t="str">
            <v>480000</v>
          </cell>
          <cell r="B153" t="str">
            <v>1015</v>
          </cell>
          <cell r="C153">
            <v>-508.28</v>
          </cell>
          <cell r="D153" t="str">
            <v>217</v>
          </cell>
          <cell r="E153" t="str">
            <v>407</v>
          </cell>
          <cell r="F153">
            <v>0</v>
          </cell>
          <cell r="G153">
            <v>10</v>
          </cell>
          <cell r="H153" t="str">
            <v>2012-10-31</v>
          </cell>
          <cell r="I153" t="str">
            <v>11600</v>
          </cell>
        </row>
        <row r="154">
          <cell r="A154" t="str">
            <v>480000</v>
          </cell>
          <cell r="B154" t="str">
            <v>1015</v>
          </cell>
          <cell r="C154">
            <v>-242411.77</v>
          </cell>
          <cell r="D154" t="str">
            <v>217</v>
          </cell>
          <cell r="E154" t="str">
            <v>407</v>
          </cell>
          <cell r="F154">
            <v>0</v>
          </cell>
          <cell r="G154">
            <v>10</v>
          </cell>
          <cell r="H154" t="str">
            <v>2012-10-31</v>
          </cell>
          <cell r="I154" t="str">
            <v>14900</v>
          </cell>
        </row>
        <row r="155">
          <cell r="A155" t="str">
            <v>480000</v>
          </cell>
          <cell r="B155" t="str">
            <v>1015</v>
          </cell>
          <cell r="C155">
            <v>-1467.67</v>
          </cell>
          <cell r="D155" t="str">
            <v>217</v>
          </cell>
          <cell r="E155" t="str">
            <v>407</v>
          </cell>
          <cell r="F155">
            <v>0</v>
          </cell>
          <cell r="G155">
            <v>11</v>
          </cell>
          <cell r="H155" t="str">
            <v>2012-11-30</v>
          </cell>
          <cell r="I155" t="str">
            <v>11600</v>
          </cell>
        </row>
        <row r="156">
          <cell r="A156" t="str">
            <v>480000</v>
          </cell>
          <cell r="B156" t="str">
            <v>1015</v>
          </cell>
          <cell r="C156">
            <v>-650922.27</v>
          </cell>
          <cell r="D156" t="str">
            <v>217</v>
          </cell>
          <cell r="E156" t="str">
            <v>407</v>
          </cell>
          <cell r="F156">
            <v>0</v>
          </cell>
          <cell r="G156">
            <v>11</v>
          </cell>
          <cell r="H156" t="str">
            <v>2012-11-30</v>
          </cell>
          <cell r="I156" t="str">
            <v>14900</v>
          </cell>
        </row>
        <row r="157">
          <cell r="A157" t="str">
            <v>480000</v>
          </cell>
          <cell r="B157" t="str">
            <v>1015</v>
          </cell>
          <cell r="C157">
            <v>-3035.17</v>
          </cell>
          <cell r="D157" t="str">
            <v>217</v>
          </cell>
          <cell r="E157" t="str">
            <v>407</v>
          </cell>
          <cell r="F157">
            <v>0</v>
          </cell>
          <cell r="G157">
            <v>12</v>
          </cell>
          <cell r="H157" t="str">
            <v>2012-12-31</v>
          </cell>
          <cell r="I157" t="str">
            <v>11600</v>
          </cell>
        </row>
        <row r="158">
          <cell r="A158" t="str">
            <v>480000</v>
          </cell>
          <cell r="B158" t="str">
            <v>1015</v>
          </cell>
          <cell r="C158">
            <v>-1439523.7</v>
          </cell>
          <cell r="D158" t="str">
            <v>217</v>
          </cell>
          <cell r="E158" t="str">
            <v>407</v>
          </cell>
          <cell r="F158">
            <v>0</v>
          </cell>
          <cell r="G158">
            <v>12</v>
          </cell>
          <cell r="H158" t="str">
            <v>2012-12-31</v>
          </cell>
          <cell r="I158" t="str">
            <v>14900</v>
          </cell>
        </row>
        <row r="159">
          <cell r="A159" t="str">
            <v>480001</v>
          </cell>
          <cell r="B159" t="str">
            <v>1015</v>
          </cell>
          <cell r="C159">
            <v>1318</v>
          </cell>
          <cell r="D159" t="str">
            <v>202</v>
          </cell>
          <cell r="E159" t="str">
            <v>407</v>
          </cell>
          <cell r="F159">
            <v>641</v>
          </cell>
          <cell r="G159">
            <v>1</v>
          </cell>
          <cell r="H159" t="str">
            <v>2012-01-31</v>
          </cell>
          <cell r="I159" t="str">
            <v>11600</v>
          </cell>
        </row>
        <row r="160">
          <cell r="A160" t="str">
            <v>480001</v>
          </cell>
          <cell r="B160" t="str">
            <v>1015</v>
          </cell>
          <cell r="C160">
            <v>1661890</v>
          </cell>
          <cell r="D160" t="str">
            <v>202</v>
          </cell>
          <cell r="E160" t="str">
            <v>407</v>
          </cell>
          <cell r="F160">
            <v>777731</v>
          </cell>
          <cell r="G160">
            <v>1</v>
          </cell>
          <cell r="H160" t="str">
            <v>2012-01-31</v>
          </cell>
          <cell r="I160" t="str">
            <v>14900</v>
          </cell>
        </row>
        <row r="161">
          <cell r="A161" t="str">
            <v>480001</v>
          </cell>
          <cell r="B161" t="str">
            <v>1015</v>
          </cell>
          <cell r="C161">
            <v>-1487</v>
          </cell>
          <cell r="D161" t="str">
            <v>202</v>
          </cell>
          <cell r="E161" t="str">
            <v>407</v>
          </cell>
          <cell r="F161">
            <v>-665</v>
          </cell>
          <cell r="G161">
            <v>2</v>
          </cell>
          <cell r="H161" t="str">
            <v>2012-02-29</v>
          </cell>
          <cell r="I161" t="str">
            <v>11600</v>
          </cell>
        </row>
        <row r="162">
          <cell r="A162" t="str">
            <v>480001</v>
          </cell>
          <cell r="B162" t="str">
            <v>1015</v>
          </cell>
          <cell r="C162">
            <v>602299</v>
          </cell>
          <cell r="D162" t="str">
            <v>202</v>
          </cell>
          <cell r="E162" t="str">
            <v>407</v>
          </cell>
          <cell r="F162">
            <v>293118</v>
          </cell>
          <cell r="G162">
            <v>2</v>
          </cell>
          <cell r="H162" t="str">
            <v>2012-02-29</v>
          </cell>
          <cell r="I162" t="str">
            <v>14900</v>
          </cell>
        </row>
        <row r="163">
          <cell r="A163" t="str">
            <v>480001</v>
          </cell>
          <cell r="B163" t="str">
            <v>1015</v>
          </cell>
          <cell r="C163">
            <v>7996</v>
          </cell>
          <cell r="D163" t="str">
            <v>202</v>
          </cell>
          <cell r="E163" t="str">
            <v>407</v>
          </cell>
          <cell r="F163">
            <v>3638</v>
          </cell>
          <cell r="G163">
            <v>3</v>
          </cell>
          <cell r="H163" t="str">
            <v>2012-03-31</v>
          </cell>
          <cell r="I163" t="str">
            <v>11600</v>
          </cell>
        </row>
        <row r="164">
          <cell r="A164" t="str">
            <v>480001</v>
          </cell>
          <cell r="B164" t="str">
            <v>1015</v>
          </cell>
          <cell r="C164">
            <v>5071422</v>
          </cell>
          <cell r="D164" t="str">
            <v>202</v>
          </cell>
          <cell r="E164" t="str">
            <v>407</v>
          </cell>
          <cell r="F164">
            <v>2326821</v>
          </cell>
          <cell r="G164">
            <v>3</v>
          </cell>
          <cell r="H164" t="str">
            <v>2012-03-31</v>
          </cell>
          <cell r="I164" t="str">
            <v>14900</v>
          </cell>
        </row>
        <row r="165">
          <cell r="A165" t="str">
            <v>480001</v>
          </cell>
          <cell r="B165" t="str">
            <v>1015</v>
          </cell>
          <cell r="C165">
            <v>4069</v>
          </cell>
          <cell r="D165" t="str">
            <v>202</v>
          </cell>
          <cell r="E165" t="str">
            <v>407</v>
          </cell>
          <cell r="F165">
            <v>1441</v>
          </cell>
          <cell r="G165">
            <v>4</v>
          </cell>
          <cell r="H165" t="str">
            <v>2012-04-30</v>
          </cell>
          <cell r="I165" t="str">
            <v>11600</v>
          </cell>
        </row>
        <row r="166">
          <cell r="A166" t="str">
            <v>480001</v>
          </cell>
          <cell r="B166" t="str">
            <v>1015</v>
          </cell>
          <cell r="C166">
            <v>2556456</v>
          </cell>
          <cell r="D166" t="str">
            <v>202</v>
          </cell>
          <cell r="E166" t="str">
            <v>407</v>
          </cell>
          <cell r="F166">
            <v>792520</v>
          </cell>
          <cell r="G166">
            <v>4</v>
          </cell>
          <cell r="H166" t="str">
            <v>2012-04-30</v>
          </cell>
          <cell r="I166" t="str">
            <v>14900</v>
          </cell>
        </row>
        <row r="167">
          <cell r="A167" t="str">
            <v>480001</v>
          </cell>
          <cell r="B167" t="str">
            <v>1015</v>
          </cell>
          <cell r="C167">
            <v>416</v>
          </cell>
          <cell r="D167" t="str">
            <v>202</v>
          </cell>
          <cell r="E167" t="str">
            <v>407</v>
          </cell>
          <cell r="F167">
            <v>217</v>
          </cell>
          <cell r="G167">
            <v>5</v>
          </cell>
          <cell r="H167" t="str">
            <v>2012-05-31</v>
          </cell>
          <cell r="I167" t="str">
            <v>11600</v>
          </cell>
        </row>
        <row r="168">
          <cell r="A168" t="str">
            <v>480001</v>
          </cell>
          <cell r="B168" t="str">
            <v>1015</v>
          </cell>
          <cell r="C168">
            <v>1516205</v>
          </cell>
          <cell r="D168" t="str">
            <v>202</v>
          </cell>
          <cell r="E168" t="str">
            <v>407</v>
          </cell>
          <cell r="F168">
            <v>809725</v>
          </cell>
          <cell r="G168">
            <v>5</v>
          </cell>
          <cell r="H168" t="str">
            <v>2012-05-31</v>
          </cell>
          <cell r="I168" t="str">
            <v>14900</v>
          </cell>
        </row>
        <row r="169">
          <cell r="A169" t="str">
            <v>480001</v>
          </cell>
          <cell r="B169" t="str">
            <v>1015</v>
          </cell>
          <cell r="C169">
            <v>2764</v>
          </cell>
          <cell r="D169" t="str">
            <v>202</v>
          </cell>
          <cell r="E169" t="str">
            <v>407</v>
          </cell>
          <cell r="F169">
            <v>1487</v>
          </cell>
          <cell r="G169">
            <v>6</v>
          </cell>
          <cell r="H169" t="str">
            <v>2012-06-30</v>
          </cell>
          <cell r="I169" t="str">
            <v>11600</v>
          </cell>
        </row>
        <row r="170">
          <cell r="A170" t="str">
            <v>480001</v>
          </cell>
          <cell r="B170" t="str">
            <v>1015</v>
          </cell>
          <cell r="C170">
            <v>1170679</v>
          </cell>
          <cell r="D170" t="str">
            <v>202</v>
          </cell>
          <cell r="E170" t="str">
            <v>407</v>
          </cell>
          <cell r="F170">
            <v>627820</v>
          </cell>
          <cell r="G170">
            <v>6</v>
          </cell>
          <cell r="H170" t="str">
            <v>2012-06-30</v>
          </cell>
          <cell r="I170" t="str">
            <v>14900</v>
          </cell>
        </row>
        <row r="171">
          <cell r="A171" t="str">
            <v>480001</v>
          </cell>
          <cell r="B171" t="str">
            <v>1015</v>
          </cell>
          <cell r="C171">
            <v>-231</v>
          </cell>
          <cell r="D171" t="str">
            <v>202</v>
          </cell>
          <cell r="E171" t="str">
            <v>407</v>
          </cell>
          <cell r="F171">
            <v>-133</v>
          </cell>
          <cell r="G171">
            <v>7</v>
          </cell>
          <cell r="H171" t="str">
            <v>2012-07-31</v>
          </cell>
          <cell r="I171" t="str">
            <v>11600</v>
          </cell>
        </row>
        <row r="172">
          <cell r="A172" t="str">
            <v>480001</v>
          </cell>
          <cell r="B172" t="str">
            <v>1015</v>
          </cell>
          <cell r="C172">
            <v>58599</v>
          </cell>
          <cell r="D172" t="str">
            <v>202</v>
          </cell>
          <cell r="E172" t="str">
            <v>407</v>
          </cell>
          <cell r="F172">
            <v>29107</v>
          </cell>
          <cell r="G172">
            <v>7</v>
          </cell>
          <cell r="H172" t="str">
            <v>2012-07-31</v>
          </cell>
          <cell r="I172" t="str">
            <v>14900</v>
          </cell>
        </row>
        <row r="173">
          <cell r="A173" t="str">
            <v>480001</v>
          </cell>
          <cell r="B173" t="str">
            <v>1015</v>
          </cell>
          <cell r="C173">
            <v>151</v>
          </cell>
          <cell r="D173" t="str">
            <v>202</v>
          </cell>
          <cell r="E173" t="str">
            <v>407</v>
          </cell>
          <cell r="F173">
            <v>82</v>
          </cell>
          <cell r="G173">
            <v>8</v>
          </cell>
          <cell r="H173" t="str">
            <v>2012-08-31</v>
          </cell>
          <cell r="I173" t="str">
            <v>11600</v>
          </cell>
        </row>
        <row r="174">
          <cell r="A174" t="str">
            <v>480001</v>
          </cell>
          <cell r="B174" t="str">
            <v>1015</v>
          </cell>
          <cell r="C174">
            <v>-85351</v>
          </cell>
          <cell r="D174" t="str">
            <v>202</v>
          </cell>
          <cell r="E174" t="str">
            <v>407</v>
          </cell>
          <cell r="F174">
            <v>-48451</v>
          </cell>
          <cell r="G174">
            <v>8</v>
          </cell>
          <cell r="H174" t="str">
            <v>2012-08-31</v>
          </cell>
          <cell r="I174" t="str">
            <v>14900</v>
          </cell>
        </row>
        <row r="175">
          <cell r="A175" t="str">
            <v>480001</v>
          </cell>
          <cell r="B175" t="str">
            <v>1015</v>
          </cell>
          <cell r="C175">
            <v>-589</v>
          </cell>
          <cell r="D175" t="str">
            <v>202</v>
          </cell>
          <cell r="E175" t="str">
            <v>407</v>
          </cell>
          <cell r="F175">
            <v>-319</v>
          </cell>
          <cell r="G175">
            <v>9</v>
          </cell>
          <cell r="H175" t="str">
            <v>2012-09-30</v>
          </cell>
          <cell r="I175" t="str">
            <v>11600</v>
          </cell>
        </row>
        <row r="176">
          <cell r="A176" t="str">
            <v>480001</v>
          </cell>
          <cell r="B176" t="str">
            <v>1015</v>
          </cell>
          <cell r="C176">
            <v>277421</v>
          </cell>
          <cell r="D176" t="str">
            <v>202</v>
          </cell>
          <cell r="E176" t="str">
            <v>407</v>
          </cell>
          <cell r="F176">
            <v>150422</v>
          </cell>
          <cell r="G176">
            <v>9</v>
          </cell>
          <cell r="H176" t="str">
            <v>2012-09-30</v>
          </cell>
          <cell r="I176" t="str">
            <v>14900</v>
          </cell>
        </row>
        <row r="177">
          <cell r="A177" t="str">
            <v>480001</v>
          </cell>
          <cell r="B177" t="str">
            <v>1015</v>
          </cell>
          <cell r="C177">
            <v>-3376</v>
          </cell>
          <cell r="D177" t="str">
            <v>202</v>
          </cell>
          <cell r="E177" t="str">
            <v>407</v>
          </cell>
          <cell r="F177">
            <v>-1803</v>
          </cell>
          <cell r="G177">
            <v>10</v>
          </cell>
          <cell r="H177" t="str">
            <v>2012-10-31</v>
          </cell>
          <cell r="I177" t="str">
            <v>11600</v>
          </cell>
        </row>
        <row r="178">
          <cell r="A178" t="str">
            <v>480001</v>
          </cell>
          <cell r="B178" t="str">
            <v>1015</v>
          </cell>
          <cell r="C178">
            <v>-2168623</v>
          </cell>
          <cell r="D178" t="str">
            <v>202</v>
          </cell>
          <cell r="E178" t="str">
            <v>407</v>
          </cell>
          <cell r="F178">
            <v>-1161507</v>
          </cell>
          <cell r="G178">
            <v>10</v>
          </cell>
          <cell r="H178" t="str">
            <v>2012-10-31</v>
          </cell>
          <cell r="I178" t="str">
            <v>14900</v>
          </cell>
        </row>
        <row r="179">
          <cell r="A179" t="str">
            <v>480001</v>
          </cell>
          <cell r="B179" t="str">
            <v>1015</v>
          </cell>
          <cell r="C179">
            <v>-5292</v>
          </cell>
          <cell r="D179" t="str">
            <v>202</v>
          </cell>
          <cell r="E179" t="str">
            <v>407</v>
          </cell>
          <cell r="F179">
            <v>-1912</v>
          </cell>
          <cell r="G179">
            <v>11</v>
          </cell>
          <cell r="H179" t="str">
            <v>2012-11-30</v>
          </cell>
          <cell r="I179" t="str">
            <v>11600</v>
          </cell>
        </row>
        <row r="180">
          <cell r="A180" t="str">
            <v>480001</v>
          </cell>
          <cell r="B180" t="str">
            <v>1015</v>
          </cell>
          <cell r="C180">
            <v>-4253128</v>
          </cell>
          <cell r="D180" t="str">
            <v>202</v>
          </cell>
          <cell r="E180" t="str">
            <v>407</v>
          </cell>
          <cell r="F180">
            <v>-1618950</v>
          </cell>
          <cell r="G180">
            <v>11</v>
          </cell>
          <cell r="H180" t="str">
            <v>2012-11-30</v>
          </cell>
          <cell r="I180" t="str">
            <v>14900</v>
          </cell>
        </row>
        <row r="181">
          <cell r="A181" t="str">
            <v>480001</v>
          </cell>
          <cell r="B181" t="str">
            <v>1015</v>
          </cell>
          <cell r="C181">
            <v>-11247</v>
          </cell>
          <cell r="D181" t="str">
            <v>202</v>
          </cell>
          <cell r="E181" t="str">
            <v>407</v>
          </cell>
          <cell r="F181">
            <v>-5148</v>
          </cell>
          <cell r="G181">
            <v>12</v>
          </cell>
          <cell r="H181" t="str">
            <v>2012-12-31</v>
          </cell>
          <cell r="I181" t="str">
            <v>11600</v>
          </cell>
        </row>
        <row r="182">
          <cell r="A182" t="str">
            <v>480001</v>
          </cell>
          <cell r="B182" t="str">
            <v>1015</v>
          </cell>
          <cell r="C182">
            <v>-6028112</v>
          </cell>
          <cell r="D182" t="str">
            <v>202</v>
          </cell>
          <cell r="E182" t="str">
            <v>407</v>
          </cell>
          <cell r="F182">
            <v>-2772167</v>
          </cell>
          <cell r="G182">
            <v>12</v>
          </cell>
          <cell r="H182" t="str">
            <v>2012-12-31</v>
          </cell>
          <cell r="I182" t="str">
            <v>14900</v>
          </cell>
        </row>
        <row r="183">
          <cell r="A183" t="str">
            <v>480001</v>
          </cell>
          <cell r="B183" t="str">
            <v>1015</v>
          </cell>
          <cell r="C183">
            <v>54778</v>
          </cell>
          <cell r="D183" t="str">
            <v>202</v>
          </cell>
          <cell r="E183" t="str">
            <v>453</v>
          </cell>
          <cell r="F183">
            <v>28071</v>
          </cell>
          <cell r="G183">
            <v>1</v>
          </cell>
          <cell r="H183" t="str">
            <v>2012-01-31</v>
          </cell>
          <cell r="I183" t="str">
            <v>15600</v>
          </cell>
        </row>
        <row r="184">
          <cell r="A184" t="str">
            <v>480001</v>
          </cell>
          <cell r="B184" t="str">
            <v>1015</v>
          </cell>
          <cell r="C184">
            <v>-35078</v>
          </cell>
          <cell r="D184" t="str">
            <v>202</v>
          </cell>
          <cell r="E184" t="str">
            <v>453</v>
          </cell>
          <cell r="F184">
            <v>-17534</v>
          </cell>
          <cell r="G184">
            <v>2</v>
          </cell>
          <cell r="H184" t="str">
            <v>2012-02-29</v>
          </cell>
          <cell r="I184" t="str">
            <v>15600</v>
          </cell>
        </row>
        <row r="185">
          <cell r="A185" t="str">
            <v>480001</v>
          </cell>
          <cell r="B185" t="str">
            <v>1015</v>
          </cell>
          <cell r="C185">
            <v>151173</v>
          </cell>
          <cell r="D185" t="str">
            <v>202</v>
          </cell>
          <cell r="E185" t="str">
            <v>453</v>
          </cell>
          <cell r="F185">
            <v>76318</v>
          </cell>
          <cell r="G185">
            <v>3</v>
          </cell>
          <cell r="H185" t="str">
            <v>2012-03-31</v>
          </cell>
          <cell r="I185" t="str">
            <v>15600</v>
          </cell>
        </row>
        <row r="186">
          <cell r="A186" t="str">
            <v>480001</v>
          </cell>
          <cell r="B186" t="str">
            <v>1015</v>
          </cell>
          <cell r="C186">
            <v>64882</v>
          </cell>
          <cell r="D186" t="str">
            <v>202</v>
          </cell>
          <cell r="E186" t="str">
            <v>453</v>
          </cell>
          <cell r="F186">
            <v>32622</v>
          </cell>
          <cell r="G186">
            <v>4</v>
          </cell>
          <cell r="H186" t="str">
            <v>2012-04-30</v>
          </cell>
          <cell r="I186" t="str">
            <v>15600</v>
          </cell>
        </row>
        <row r="187">
          <cell r="A187" t="str">
            <v>480001</v>
          </cell>
          <cell r="B187" t="str">
            <v>1015</v>
          </cell>
          <cell r="C187">
            <v>56641</v>
          </cell>
          <cell r="D187" t="str">
            <v>202</v>
          </cell>
          <cell r="E187" t="str">
            <v>453</v>
          </cell>
          <cell r="F187">
            <v>28247</v>
          </cell>
          <cell r="G187">
            <v>5</v>
          </cell>
          <cell r="H187" t="str">
            <v>2012-05-31</v>
          </cell>
          <cell r="I187" t="str">
            <v>15600</v>
          </cell>
        </row>
        <row r="188">
          <cell r="A188" t="str">
            <v>480001</v>
          </cell>
          <cell r="B188" t="str">
            <v>1015</v>
          </cell>
          <cell r="C188">
            <v>84249</v>
          </cell>
          <cell r="D188" t="str">
            <v>202</v>
          </cell>
          <cell r="E188" t="str">
            <v>453</v>
          </cell>
          <cell r="F188">
            <v>41968</v>
          </cell>
          <cell r="G188">
            <v>6</v>
          </cell>
          <cell r="H188" t="str">
            <v>2012-06-30</v>
          </cell>
          <cell r="I188" t="str">
            <v>15600</v>
          </cell>
        </row>
        <row r="189">
          <cell r="A189" t="str">
            <v>480001</v>
          </cell>
          <cell r="B189" t="str">
            <v>1015</v>
          </cell>
          <cell r="C189">
            <v>12255</v>
          </cell>
          <cell r="D189" t="str">
            <v>202</v>
          </cell>
          <cell r="E189" t="str">
            <v>453</v>
          </cell>
          <cell r="F189">
            <v>5989</v>
          </cell>
          <cell r="G189">
            <v>7</v>
          </cell>
          <cell r="H189" t="str">
            <v>2012-07-31</v>
          </cell>
          <cell r="I189" t="str">
            <v>15600</v>
          </cell>
        </row>
        <row r="190">
          <cell r="A190" t="str">
            <v>480001</v>
          </cell>
          <cell r="B190" t="str">
            <v>1015</v>
          </cell>
          <cell r="C190">
            <v>-2291</v>
          </cell>
          <cell r="D190" t="str">
            <v>202</v>
          </cell>
          <cell r="E190" t="str">
            <v>453</v>
          </cell>
          <cell r="F190">
            <v>-1198</v>
          </cell>
          <cell r="G190">
            <v>8</v>
          </cell>
          <cell r="H190" t="str">
            <v>2012-08-31</v>
          </cell>
          <cell r="I190" t="str">
            <v>15600</v>
          </cell>
        </row>
        <row r="191">
          <cell r="A191" t="str">
            <v>480001</v>
          </cell>
          <cell r="B191" t="str">
            <v>1015</v>
          </cell>
          <cell r="C191">
            <v>-7307</v>
          </cell>
          <cell r="D191" t="str">
            <v>202</v>
          </cell>
          <cell r="E191" t="str">
            <v>453</v>
          </cell>
          <cell r="F191">
            <v>-3572</v>
          </cell>
          <cell r="G191">
            <v>9</v>
          </cell>
          <cell r="H191" t="str">
            <v>2012-09-30</v>
          </cell>
          <cell r="I191" t="str">
            <v>15600</v>
          </cell>
        </row>
        <row r="192">
          <cell r="A192" t="str">
            <v>480001</v>
          </cell>
          <cell r="B192" t="str">
            <v>1015</v>
          </cell>
          <cell r="C192">
            <v>-90697</v>
          </cell>
          <cell r="D192" t="str">
            <v>202</v>
          </cell>
          <cell r="E192" t="str">
            <v>453</v>
          </cell>
          <cell r="F192">
            <v>-46439</v>
          </cell>
          <cell r="G192">
            <v>10</v>
          </cell>
          <cell r="H192" t="str">
            <v>2012-10-31</v>
          </cell>
          <cell r="I192" t="str">
            <v>15600</v>
          </cell>
        </row>
        <row r="193">
          <cell r="A193" t="str">
            <v>480001</v>
          </cell>
          <cell r="B193" t="str">
            <v>1015</v>
          </cell>
          <cell r="C193">
            <v>-122870</v>
          </cell>
          <cell r="D193" t="str">
            <v>202</v>
          </cell>
          <cell r="E193" t="str">
            <v>453</v>
          </cell>
          <cell r="F193">
            <v>-62582</v>
          </cell>
          <cell r="G193">
            <v>11</v>
          </cell>
          <cell r="H193" t="str">
            <v>2012-11-30</v>
          </cell>
          <cell r="I193" t="str">
            <v>15600</v>
          </cell>
        </row>
        <row r="194">
          <cell r="A194" t="str">
            <v>480001</v>
          </cell>
          <cell r="B194" t="str">
            <v>1015</v>
          </cell>
          <cell r="C194">
            <v>-207353</v>
          </cell>
          <cell r="D194" t="str">
            <v>202</v>
          </cell>
          <cell r="E194" t="str">
            <v>453</v>
          </cell>
          <cell r="F194">
            <v>-106115</v>
          </cell>
          <cell r="G194">
            <v>12</v>
          </cell>
          <cell r="H194" t="str">
            <v>2012-12-31</v>
          </cell>
          <cell r="I194" t="str">
            <v>15600</v>
          </cell>
        </row>
        <row r="195">
          <cell r="A195" t="str">
            <v>480001</v>
          </cell>
          <cell r="B195" t="str">
            <v>1015</v>
          </cell>
          <cell r="C195">
            <v>352</v>
          </cell>
          <cell r="D195" t="str">
            <v>203</v>
          </cell>
          <cell r="E195" t="str">
            <v>407</v>
          </cell>
          <cell r="F195">
            <v>0</v>
          </cell>
          <cell r="G195">
            <v>1</v>
          </cell>
          <cell r="H195" t="str">
            <v>2012-01-31</v>
          </cell>
          <cell r="I195" t="str">
            <v>11600</v>
          </cell>
        </row>
        <row r="196">
          <cell r="A196" t="str">
            <v>480001</v>
          </cell>
          <cell r="B196" t="str">
            <v>1015</v>
          </cell>
          <cell r="C196">
            <v>427651</v>
          </cell>
          <cell r="D196" t="str">
            <v>203</v>
          </cell>
          <cell r="E196" t="str">
            <v>407</v>
          </cell>
          <cell r="F196">
            <v>0</v>
          </cell>
          <cell r="G196">
            <v>1</v>
          </cell>
          <cell r="H196" t="str">
            <v>2012-01-31</v>
          </cell>
          <cell r="I196" t="str">
            <v>14900</v>
          </cell>
        </row>
        <row r="197">
          <cell r="A197" t="str">
            <v>480001</v>
          </cell>
          <cell r="B197" t="str">
            <v>1015</v>
          </cell>
          <cell r="C197">
            <v>-5107</v>
          </cell>
          <cell r="D197" t="str">
            <v>203</v>
          </cell>
          <cell r="E197" t="str">
            <v>407</v>
          </cell>
          <cell r="F197">
            <v>0</v>
          </cell>
          <cell r="G197">
            <v>2</v>
          </cell>
          <cell r="H197" t="str">
            <v>2012-02-29</v>
          </cell>
          <cell r="I197" t="str">
            <v>11600</v>
          </cell>
        </row>
        <row r="198">
          <cell r="A198" t="str">
            <v>480001</v>
          </cell>
          <cell r="B198" t="str">
            <v>1015</v>
          </cell>
          <cell r="C198">
            <v>-3221569</v>
          </cell>
          <cell r="D198" t="str">
            <v>203</v>
          </cell>
          <cell r="E198" t="str">
            <v>407</v>
          </cell>
          <cell r="F198">
            <v>0</v>
          </cell>
          <cell r="G198">
            <v>2</v>
          </cell>
          <cell r="H198" t="str">
            <v>2012-02-29</v>
          </cell>
          <cell r="I198" t="str">
            <v>14900</v>
          </cell>
        </row>
        <row r="199">
          <cell r="A199" t="str">
            <v>480001</v>
          </cell>
          <cell r="B199" t="str">
            <v>1015</v>
          </cell>
          <cell r="C199">
            <v>4261</v>
          </cell>
          <cell r="D199" t="str">
            <v>203</v>
          </cell>
          <cell r="E199" t="str">
            <v>407</v>
          </cell>
          <cell r="F199">
            <v>0</v>
          </cell>
          <cell r="G199">
            <v>3</v>
          </cell>
          <cell r="H199" t="str">
            <v>2012-03-31</v>
          </cell>
          <cell r="I199" t="str">
            <v>11600</v>
          </cell>
        </row>
        <row r="200">
          <cell r="A200" t="str">
            <v>480001</v>
          </cell>
          <cell r="B200" t="str">
            <v>1015</v>
          </cell>
          <cell r="C200">
            <v>2725079</v>
          </cell>
          <cell r="D200" t="str">
            <v>203</v>
          </cell>
          <cell r="E200" t="str">
            <v>407</v>
          </cell>
          <cell r="F200">
            <v>0</v>
          </cell>
          <cell r="G200">
            <v>3</v>
          </cell>
          <cell r="H200" t="str">
            <v>2012-03-31</v>
          </cell>
          <cell r="I200" t="str">
            <v>14900</v>
          </cell>
        </row>
        <row r="201">
          <cell r="A201" t="str">
            <v>480001</v>
          </cell>
          <cell r="B201" t="str">
            <v>1015</v>
          </cell>
          <cell r="C201">
            <v>3273</v>
          </cell>
          <cell r="D201" t="str">
            <v>203</v>
          </cell>
          <cell r="E201" t="str">
            <v>407</v>
          </cell>
          <cell r="F201">
            <v>0</v>
          </cell>
          <cell r="G201">
            <v>4</v>
          </cell>
          <cell r="H201" t="str">
            <v>2012-04-30</v>
          </cell>
          <cell r="I201" t="str">
            <v>11600</v>
          </cell>
        </row>
        <row r="202">
          <cell r="A202" t="str">
            <v>480001</v>
          </cell>
          <cell r="B202" t="str">
            <v>1015</v>
          </cell>
          <cell r="C202">
            <v>2372899</v>
          </cell>
          <cell r="D202" t="str">
            <v>203</v>
          </cell>
          <cell r="E202" t="str">
            <v>407</v>
          </cell>
          <cell r="F202">
            <v>0</v>
          </cell>
          <cell r="G202">
            <v>4</v>
          </cell>
          <cell r="H202" t="str">
            <v>2012-04-30</v>
          </cell>
          <cell r="I202" t="str">
            <v>14900</v>
          </cell>
        </row>
        <row r="203">
          <cell r="A203" t="str">
            <v>480001</v>
          </cell>
          <cell r="B203" t="str">
            <v>1015</v>
          </cell>
          <cell r="C203">
            <v>119</v>
          </cell>
          <cell r="D203" t="str">
            <v>203</v>
          </cell>
          <cell r="E203" t="str">
            <v>407</v>
          </cell>
          <cell r="F203">
            <v>0</v>
          </cell>
          <cell r="G203">
            <v>5</v>
          </cell>
          <cell r="H203" t="str">
            <v>2012-05-31</v>
          </cell>
          <cell r="I203" t="str">
            <v>11600</v>
          </cell>
        </row>
        <row r="204">
          <cell r="A204" t="str">
            <v>480001</v>
          </cell>
          <cell r="B204" t="str">
            <v>1015</v>
          </cell>
          <cell r="C204">
            <v>445243</v>
          </cell>
          <cell r="D204" t="str">
            <v>203</v>
          </cell>
          <cell r="E204" t="str">
            <v>407</v>
          </cell>
          <cell r="F204">
            <v>0</v>
          </cell>
          <cell r="G204">
            <v>5</v>
          </cell>
          <cell r="H204" t="str">
            <v>2012-05-31</v>
          </cell>
          <cell r="I204" t="str">
            <v>14900</v>
          </cell>
        </row>
        <row r="205">
          <cell r="A205" t="str">
            <v>480001</v>
          </cell>
          <cell r="B205" t="str">
            <v>1015</v>
          </cell>
          <cell r="C205">
            <v>817</v>
          </cell>
          <cell r="D205" t="str">
            <v>203</v>
          </cell>
          <cell r="E205" t="str">
            <v>407</v>
          </cell>
          <cell r="F205">
            <v>0</v>
          </cell>
          <cell r="G205">
            <v>6</v>
          </cell>
          <cell r="H205" t="str">
            <v>2012-06-30</v>
          </cell>
          <cell r="I205" t="str">
            <v>11600</v>
          </cell>
        </row>
        <row r="206">
          <cell r="A206" t="str">
            <v>480001</v>
          </cell>
          <cell r="B206" t="str">
            <v>1015</v>
          </cell>
          <cell r="C206">
            <v>345220</v>
          </cell>
          <cell r="D206" t="str">
            <v>203</v>
          </cell>
          <cell r="E206" t="str">
            <v>407</v>
          </cell>
          <cell r="F206">
            <v>0</v>
          </cell>
          <cell r="G206">
            <v>6</v>
          </cell>
          <cell r="H206" t="str">
            <v>2012-06-30</v>
          </cell>
          <cell r="I206" t="str">
            <v>14900</v>
          </cell>
        </row>
        <row r="207">
          <cell r="A207" t="str">
            <v>480001</v>
          </cell>
          <cell r="B207" t="str">
            <v>1015</v>
          </cell>
          <cell r="C207">
            <v>-72</v>
          </cell>
          <cell r="D207" t="str">
            <v>203</v>
          </cell>
          <cell r="E207" t="str">
            <v>407</v>
          </cell>
          <cell r="F207">
            <v>0</v>
          </cell>
          <cell r="G207">
            <v>7</v>
          </cell>
          <cell r="H207" t="str">
            <v>2012-07-31</v>
          </cell>
          <cell r="I207" t="str">
            <v>11600</v>
          </cell>
        </row>
        <row r="208">
          <cell r="A208" t="str">
            <v>480001</v>
          </cell>
          <cell r="B208" t="str">
            <v>1015</v>
          </cell>
          <cell r="C208">
            <v>16005</v>
          </cell>
          <cell r="D208" t="str">
            <v>203</v>
          </cell>
          <cell r="E208" t="str">
            <v>407</v>
          </cell>
          <cell r="F208">
            <v>0</v>
          </cell>
          <cell r="G208">
            <v>7</v>
          </cell>
          <cell r="H208" t="str">
            <v>2012-07-31</v>
          </cell>
          <cell r="I208" t="str">
            <v>14900</v>
          </cell>
        </row>
        <row r="209">
          <cell r="A209" t="str">
            <v>480001</v>
          </cell>
          <cell r="B209" t="str">
            <v>1015</v>
          </cell>
          <cell r="C209">
            <v>45</v>
          </cell>
          <cell r="D209" t="str">
            <v>203</v>
          </cell>
          <cell r="E209" t="str">
            <v>407</v>
          </cell>
          <cell r="F209">
            <v>0</v>
          </cell>
          <cell r="G209">
            <v>8</v>
          </cell>
          <cell r="H209" t="str">
            <v>2012-08-31</v>
          </cell>
          <cell r="I209" t="str">
            <v>11600</v>
          </cell>
        </row>
        <row r="210">
          <cell r="A210" t="str">
            <v>480001</v>
          </cell>
          <cell r="B210" t="str">
            <v>1015</v>
          </cell>
          <cell r="C210">
            <v>-26642</v>
          </cell>
          <cell r="D210" t="str">
            <v>203</v>
          </cell>
          <cell r="E210" t="str">
            <v>407</v>
          </cell>
          <cell r="F210">
            <v>0</v>
          </cell>
          <cell r="G210">
            <v>8</v>
          </cell>
          <cell r="H210" t="str">
            <v>2012-08-31</v>
          </cell>
          <cell r="I210" t="str">
            <v>14900</v>
          </cell>
        </row>
        <row r="211">
          <cell r="A211" t="str">
            <v>480001</v>
          </cell>
          <cell r="B211" t="str">
            <v>1015</v>
          </cell>
          <cell r="C211">
            <v>-141</v>
          </cell>
          <cell r="D211" t="str">
            <v>203</v>
          </cell>
          <cell r="E211" t="str">
            <v>407</v>
          </cell>
          <cell r="F211">
            <v>0</v>
          </cell>
          <cell r="G211">
            <v>9</v>
          </cell>
          <cell r="H211" t="str">
            <v>2012-09-30</v>
          </cell>
          <cell r="I211" t="str">
            <v>11600</v>
          </cell>
        </row>
        <row r="212">
          <cell r="A212" t="str">
            <v>480001</v>
          </cell>
          <cell r="B212" t="str">
            <v>1015</v>
          </cell>
          <cell r="C212">
            <v>104174</v>
          </cell>
          <cell r="D212" t="str">
            <v>203</v>
          </cell>
          <cell r="E212" t="str">
            <v>407</v>
          </cell>
          <cell r="F212">
            <v>0</v>
          </cell>
          <cell r="G212">
            <v>9</v>
          </cell>
          <cell r="H212" t="str">
            <v>2012-09-30</v>
          </cell>
          <cell r="I212" t="str">
            <v>14900</v>
          </cell>
        </row>
        <row r="213">
          <cell r="A213" t="str">
            <v>480001</v>
          </cell>
          <cell r="B213" t="str">
            <v>1015</v>
          </cell>
          <cell r="C213">
            <v>-941</v>
          </cell>
          <cell r="D213" t="str">
            <v>203</v>
          </cell>
          <cell r="E213" t="str">
            <v>407</v>
          </cell>
          <cell r="F213">
            <v>0</v>
          </cell>
          <cell r="G213">
            <v>10</v>
          </cell>
          <cell r="H213" t="str">
            <v>2012-10-31</v>
          </cell>
          <cell r="I213" t="str">
            <v>11600</v>
          </cell>
        </row>
        <row r="214">
          <cell r="A214" t="str">
            <v>480001</v>
          </cell>
          <cell r="B214" t="str">
            <v>1015</v>
          </cell>
          <cell r="C214">
            <v>-605738</v>
          </cell>
          <cell r="D214" t="str">
            <v>203</v>
          </cell>
          <cell r="E214" t="str">
            <v>407</v>
          </cell>
          <cell r="F214">
            <v>0</v>
          </cell>
          <cell r="G214">
            <v>10</v>
          </cell>
          <cell r="H214" t="str">
            <v>2012-10-31</v>
          </cell>
          <cell r="I214" t="str">
            <v>14900</v>
          </cell>
        </row>
        <row r="215">
          <cell r="A215" t="str">
            <v>480001</v>
          </cell>
          <cell r="B215" t="str">
            <v>1015</v>
          </cell>
          <cell r="C215">
            <v>-3903</v>
          </cell>
          <cell r="D215" t="str">
            <v>203</v>
          </cell>
          <cell r="E215" t="str">
            <v>407</v>
          </cell>
          <cell r="F215">
            <v>0</v>
          </cell>
          <cell r="G215">
            <v>11</v>
          </cell>
          <cell r="H215" t="str">
            <v>2012-11-30</v>
          </cell>
          <cell r="I215" t="str">
            <v>11600</v>
          </cell>
        </row>
        <row r="216">
          <cell r="A216" t="str">
            <v>480001</v>
          </cell>
          <cell r="B216" t="str">
            <v>1015</v>
          </cell>
          <cell r="C216">
            <v>-2928562</v>
          </cell>
          <cell r="D216" t="str">
            <v>203</v>
          </cell>
          <cell r="E216" t="str">
            <v>407</v>
          </cell>
          <cell r="F216">
            <v>0</v>
          </cell>
          <cell r="G216">
            <v>11</v>
          </cell>
          <cell r="H216" t="str">
            <v>2012-11-30</v>
          </cell>
          <cell r="I216" t="str">
            <v>14900</v>
          </cell>
        </row>
        <row r="217">
          <cell r="A217" t="str">
            <v>480001</v>
          </cell>
          <cell r="B217" t="str">
            <v>1015</v>
          </cell>
          <cell r="C217">
            <v>-5718</v>
          </cell>
          <cell r="D217" t="str">
            <v>203</v>
          </cell>
          <cell r="E217" t="str">
            <v>407</v>
          </cell>
          <cell r="F217">
            <v>0</v>
          </cell>
          <cell r="G217">
            <v>12</v>
          </cell>
          <cell r="H217" t="str">
            <v>2012-12-31</v>
          </cell>
          <cell r="I217" t="str">
            <v>11600</v>
          </cell>
        </row>
        <row r="218">
          <cell r="A218" t="str">
            <v>480001</v>
          </cell>
          <cell r="B218" t="str">
            <v>1015</v>
          </cell>
          <cell r="C218">
            <v>-3079184</v>
          </cell>
          <cell r="D218" t="str">
            <v>203</v>
          </cell>
          <cell r="E218" t="str">
            <v>407</v>
          </cell>
          <cell r="F218">
            <v>0</v>
          </cell>
          <cell r="G218">
            <v>12</v>
          </cell>
          <cell r="H218" t="str">
            <v>2012-12-31</v>
          </cell>
          <cell r="I218" t="str">
            <v>14900</v>
          </cell>
        </row>
        <row r="219">
          <cell r="A219" t="str">
            <v>480001</v>
          </cell>
          <cell r="B219" t="str">
            <v>1015</v>
          </cell>
          <cell r="C219">
            <v>2750</v>
          </cell>
          <cell r="D219" t="str">
            <v>204</v>
          </cell>
          <cell r="E219" t="str">
            <v>407</v>
          </cell>
          <cell r="F219">
            <v>0</v>
          </cell>
          <cell r="G219">
            <v>1</v>
          </cell>
          <cell r="H219" t="str">
            <v>2012-01-31</v>
          </cell>
          <cell r="I219" t="str">
            <v>11600</v>
          </cell>
        </row>
        <row r="220">
          <cell r="A220" t="str">
            <v>480001</v>
          </cell>
          <cell r="B220" t="str">
            <v>1015</v>
          </cell>
          <cell r="C220">
            <v>3340875</v>
          </cell>
          <cell r="D220" t="str">
            <v>204</v>
          </cell>
          <cell r="E220" t="str">
            <v>407</v>
          </cell>
          <cell r="F220">
            <v>0</v>
          </cell>
          <cell r="G220">
            <v>1</v>
          </cell>
          <cell r="H220" t="str">
            <v>2012-01-31</v>
          </cell>
          <cell r="I220" t="str">
            <v>14900</v>
          </cell>
        </row>
        <row r="221">
          <cell r="A221" t="str">
            <v>480001</v>
          </cell>
          <cell r="B221" t="str">
            <v>1015</v>
          </cell>
          <cell r="C221">
            <v>-1871</v>
          </cell>
          <cell r="D221" t="str">
            <v>204</v>
          </cell>
          <cell r="E221" t="str">
            <v>407</v>
          </cell>
          <cell r="F221">
            <v>0</v>
          </cell>
          <cell r="G221">
            <v>2</v>
          </cell>
          <cell r="H221" t="str">
            <v>2012-02-29</v>
          </cell>
          <cell r="I221" t="str">
            <v>11600</v>
          </cell>
        </row>
        <row r="222">
          <cell r="A222" t="str">
            <v>480001</v>
          </cell>
          <cell r="B222" t="str">
            <v>1015</v>
          </cell>
          <cell r="C222">
            <v>1961668</v>
          </cell>
          <cell r="D222" t="str">
            <v>204</v>
          </cell>
          <cell r="E222" t="str">
            <v>407</v>
          </cell>
          <cell r="F222">
            <v>0</v>
          </cell>
          <cell r="G222">
            <v>2</v>
          </cell>
          <cell r="H222" t="str">
            <v>2012-02-29</v>
          </cell>
          <cell r="I222" t="str">
            <v>14900</v>
          </cell>
        </row>
        <row r="223">
          <cell r="A223" t="str">
            <v>480001</v>
          </cell>
          <cell r="B223" t="str">
            <v>1015</v>
          </cell>
          <cell r="C223">
            <v>15160</v>
          </cell>
          <cell r="D223" t="str">
            <v>204</v>
          </cell>
          <cell r="E223" t="str">
            <v>407</v>
          </cell>
          <cell r="F223">
            <v>0</v>
          </cell>
          <cell r="G223">
            <v>3</v>
          </cell>
          <cell r="H223" t="str">
            <v>2012-03-31</v>
          </cell>
          <cell r="I223" t="str">
            <v>11600</v>
          </cell>
        </row>
        <row r="224">
          <cell r="A224" t="str">
            <v>480001</v>
          </cell>
          <cell r="B224" t="str">
            <v>1015</v>
          </cell>
          <cell r="C224">
            <v>9695025</v>
          </cell>
          <cell r="D224" t="str">
            <v>204</v>
          </cell>
          <cell r="E224" t="str">
            <v>407</v>
          </cell>
          <cell r="F224">
            <v>0</v>
          </cell>
          <cell r="G224">
            <v>3</v>
          </cell>
          <cell r="H224" t="str">
            <v>2012-03-31</v>
          </cell>
          <cell r="I224" t="str">
            <v>14900</v>
          </cell>
        </row>
        <row r="225">
          <cell r="A225" t="str">
            <v>480001</v>
          </cell>
          <cell r="B225" t="str">
            <v>1015</v>
          </cell>
          <cell r="C225">
            <v>6003</v>
          </cell>
          <cell r="D225" t="str">
            <v>204</v>
          </cell>
          <cell r="E225" t="str">
            <v>407</v>
          </cell>
          <cell r="F225">
            <v>0</v>
          </cell>
          <cell r="G225">
            <v>4</v>
          </cell>
          <cell r="H225" t="str">
            <v>2012-04-30</v>
          </cell>
          <cell r="I225" t="str">
            <v>11600</v>
          </cell>
        </row>
        <row r="226">
          <cell r="A226" t="str">
            <v>480001</v>
          </cell>
          <cell r="B226" t="str">
            <v>1015</v>
          </cell>
          <cell r="C226">
            <v>3302146</v>
          </cell>
          <cell r="D226" t="str">
            <v>204</v>
          </cell>
          <cell r="E226" t="str">
            <v>407</v>
          </cell>
          <cell r="F226">
            <v>0</v>
          </cell>
          <cell r="G226">
            <v>4</v>
          </cell>
          <cell r="H226" t="str">
            <v>2012-04-30</v>
          </cell>
          <cell r="I226" t="str">
            <v>14900</v>
          </cell>
        </row>
        <row r="227">
          <cell r="A227" t="str">
            <v>480001</v>
          </cell>
          <cell r="B227" t="str">
            <v>1015</v>
          </cell>
          <cell r="C227">
            <v>905</v>
          </cell>
          <cell r="D227" t="str">
            <v>204</v>
          </cell>
          <cell r="E227" t="str">
            <v>407</v>
          </cell>
          <cell r="F227">
            <v>0</v>
          </cell>
          <cell r="G227">
            <v>5</v>
          </cell>
          <cell r="H227" t="str">
            <v>2012-05-31</v>
          </cell>
          <cell r="I227" t="str">
            <v>11600</v>
          </cell>
        </row>
        <row r="228">
          <cell r="A228" t="str">
            <v>480001</v>
          </cell>
          <cell r="B228" t="str">
            <v>1015</v>
          </cell>
          <cell r="C228">
            <v>3373834</v>
          </cell>
          <cell r="D228" t="str">
            <v>204</v>
          </cell>
          <cell r="E228" t="str">
            <v>407</v>
          </cell>
          <cell r="F228">
            <v>0</v>
          </cell>
          <cell r="G228">
            <v>5</v>
          </cell>
          <cell r="H228" t="str">
            <v>2012-05-31</v>
          </cell>
          <cell r="I228" t="str">
            <v>14900</v>
          </cell>
        </row>
        <row r="229">
          <cell r="A229" t="str">
            <v>480001</v>
          </cell>
          <cell r="B229" t="str">
            <v>1015</v>
          </cell>
          <cell r="C229">
            <v>6193</v>
          </cell>
          <cell r="D229" t="str">
            <v>204</v>
          </cell>
          <cell r="E229" t="str">
            <v>407</v>
          </cell>
          <cell r="F229">
            <v>0</v>
          </cell>
          <cell r="G229">
            <v>6</v>
          </cell>
          <cell r="H229" t="str">
            <v>2012-06-30</v>
          </cell>
          <cell r="I229" t="str">
            <v>11600</v>
          </cell>
        </row>
        <row r="230">
          <cell r="A230" t="str">
            <v>480001</v>
          </cell>
          <cell r="B230" t="str">
            <v>1015</v>
          </cell>
          <cell r="C230">
            <v>2615898</v>
          </cell>
          <cell r="D230" t="str">
            <v>204</v>
          </cell>
          <cell r="E230" t="str">
            <v>407</v>
          </cell>
          <cell r="F230">
            <v>0</v>
          </cell>
          <cell r="G230">
            <v>6</v>
          </cell>
          <cell r="H230" t="str">
            <v>2012-06-30</v>
          </cell>
          <cell r="I230" t="str">
            <v>14900</v>
          </cell>
        </row>
        <row r="231">
          <cell r="A231" t="str">
            <v>480001</v>
          </cell>
          <cell r="B231" t="str">
            <v>1015</v>
          </cell>
          <cell r="C231">
            <v>-553</v>
          </cell>
          <cell r="D231" t="str">
            <v>204</v>
          </cell>
          <cell r="E231" t="str">
            <v>407</v>
          </cell>
          <cell r="F231">
            <v>0</v>
          </cell>
          <cell r="G231">
            <v>7</v>
          </cell>
          <cell r="H231" t="str">
            <v>2012-07-31</v>
          </cell>
          <cell r="I231" t="str">
            <v>11600</v>
          </cell>
        </row>
        <row r="232">
          <cell r="A232" t="str">
            <v>480001</v>
          </cell>
          <cell r="B232" t="str">
            <v>1015</v>
          </cell>
          <cell r="C232">
            <v>121282</v>
          </cell>
          <cell r="D232" t="str">
            <v>204</v>
          </cell>
          <cell r="E232" t="str">
            <v>407</v>
          </cell>
          <cell r="F232">
            <v>0</v>
          </cell>
          <cell r="G232">
            <v>7</v>
          </cell>
          <cell r="H232" t="str">
            <v>2012-07-31</v>
          </cell>
          <cell r="I232" t="str">
            <v>14900</v>
          </cell>
        </row>
        <row r="233">
          <cell r="A233" t="str">
            <v>480001</v>
          </cell>
          <cell r="B233" t="str">
            <v>1015</v>
          </cell>
          <cell r="C233">
            <v>341</v>
          </cell>
          <cell r="D233" t="str">
            <v>204</v>
          </cell>
          <cell r="E233" t="str">
            <v>407</v>
          </cell>
          <cell r="F233">
            <v>0</v>
          </cell>
          <cell r="G233">
            <v>8</v>
          </cell>
          <cell r="H233" t="str">
            <v>2012-08-31</v>
          </cell>
          <cell r="I233" t="str">
            <v>11600</v>
          </cell>
        </row>
        <row r="234">
          <cell r="A234" t="str">
            <v>480001</v>
          </cell>
          <cell r="B234" t="str">
            <v>1015</v>
          </cell>
          <cell r="C234">
            <v>-201879</v>
          </cell>
          <cell r="D234" t="str">
            <v>204</v>
          </cell>
          <cell r="E234" t="str">
            <v>407</v>
          </cell>
          <cell r="F234">
            <v>0</v>
          </cell>
          <cell r="G234">
            <v>8</v>
          </cell>
          <cell r="H234" t="str">
            <v>2012-08-31</v>
          </cell>
          <cell r="I234" t="str">
            <v>14900</v>
          </cell>
        </row>
        <row r="235">
          <cell r="A235" t="str">
            <v>480001</v>
          </cell>
          <cell r="B235" t="str">
            <v>1015</v>
          </cell>
          <cell r="C235">
            <v>-1322</v>
          </cell>
          <cell r="D235" t="str">
            <v>204</v>
          </cell>
          <cell r="E235" t="str">
            <v>407</v>
          </cell>
          <cell r="F235">
            <v>0</v>
          </cell>
          <cell r="G235">
            <v>9</v>
          </cell>
          <cell r="H235" t="str">
            <v>2012-09-30</v>
          </cell>
          <cell r="I235" t="str">
            <v>11600</v>
          </cell>
        </row>
        <row r="236">
          <cell r="A236" t="str">
            <v>480001</v>
          </cell>
          <cell r="B236" t="str">
            <v>1015</v>
          </cell>
          <cell r="C236">
            <v>630151</v>
          </cell>
          <cell r="D236" t="str">
            <v>204</v>
          </cell>
          <cell r="E236" t="str">
            <v>407</v>
          </cell>
          <cell r="F236">
            <v>0</v>
          </cell>
          <cell r="G236">
            <v>9</v>
          </cell>
          <cell r="H236" t="str">
            <v>2012-09-30</v>
          </cell>
          <cell r="I236" t="str">
            <v>14900</v>
          </cell>
        </row>
        <row r="237">
          <cell r="A237" t="str">
            <v>480001</v>
          </cell>
          <cell r="B237" t="str">
            <v>1015</v>
          </cell>
          <cell r="C237">
            <v>-7504</v>
          </cell>
          <cell r="D237" t="str">
            <v>204</v>
          </cell>
          <cell r="E237" t="str">
            <v>407</v>
          </cell>
          <cell r="F237">
            <v>0</v>
          </cell>
          <cell r="G237">
            <v>10</v>
          </cell>
          <cell r="H237" t="str">
            <v>2012-10-31</v>
          </cell>
          <cell r="I237" t="str">
            <v>11600</v>
          </cell>
        </row>
        <row r="238">
          <cell r="A238" t="str">
            <v>480001</v>
          </cell>
          <cell r="B238" t="str">
            <v>1015</v>
          </cell>
          <cell r="C238">
            <v>-4834367</v>
          </cell>
          <cell r="D238" t="str">
            <v>204</v>
          </cell>
          <cell r="E238" t="str">
            <v>407</v>
          </cell>
          <cell r="F238">
            <v>0</v>
          </cell>
          <cell r="G238">
            <v>10</v>
          </cell>
          <cell r="H238" t="str">
            <v>2012-10-31</v>
          </cell>
          <cell r="I238" t="str">
            <v>14900</v>
          </cell>
        </row>
        <row r="239">
          <cell r="A239" t="str">
            <v>480001</v>
          </cell>
          <cell r="B239" t="str">
            <v>1015</v>
          </cell>
          <cell r="C239">
            <v>-7959</v>
          </cell>
          <cell r="D239" t="str">
            <v>204</v>
          </cell>
          <cell r="E239" t="str">
            <v>407</v>
          </cell>
          <cell r="F239">
            <v>0</v>
          </cell>
          <cell r="G239">
            <v>11</v>
          </cell>
          <cell r="H239" t="str">
            <v>2012-11-30</v>
          </cell>
          <cell r="I239" t="str">
            <v>11600</v>
          </cell>
        </row>
        <row r="240">
          <cell r="A240" t="str">
            <v>480001</v>
          </cell>
          <cell r="B240" t="str">
            <v>1015</v>
          </cell>
          <cell r="C240">
            <v>-6738312</v>
          </cell>
          <cell r="D240" t="str">
            <v>204</v>
          </cell>
          <cell r="E240" t="str">
            <v>407</v>
          </cell>
          <cell r="F240">
            <v>0</v>
          </cell>
          <cell r="G240">
            <v>11</v>
          </cell>
          <cell r="H240" t="str">
            <v>2012-11-30</v>
          </cell>
          <cell r="I240" t="str">
            <v>14900</v>
          </cell>
        </row>
        <row r="241">
          <cell r="A241" t="str">
            <v>480001</v>
          </cell>
          <cell r="B241" t="str">
            <v>1015</v>
          </cell>
          <cell r="C241">
            <v>-21425</v>
          </cell>
          <cell r="D241" t="str">
            <v>204</v>
          </cell>
          <cell r="E241" t="str">
            <v>407</v>
          </cell>
          <cell r="F241">
            <v>0</v>
          </cell>
          <cell r="G241">
            <v>12</v>
          </cell>
          <cell r="H241" t="str">
            <v>2012-12-31</v>
          </cell>
          <cell r="I241" t="str">
            <v>11600</v>
          </cell>
        </row>
        <row r="242">
          <cell r="A242" t="str">
            <v>480001</v>
          </cell>
          <cell r="B242" t="str">
            <v>1015</v>
          </cell>
          <cell r="C242">
            <v>-11538174</v>
          </cell>
          <cell r="D242" t="str">
            <v>204</v>
          </cell>
          <cell r="E242" t="str">
            <v>407</v>
          </cell>
          <cell r="F242">
            <v>0</v>
          </cell>
          <cell r="G242">
            <v>12</v>
          </cell>
          <cell r="H242" t="str">
            <v>2012-12-31</v>
          </cell>
          <cell r="I242" t="str">
            <v>14900</v>
          </cell>
        </row>
        <row r="243">
          <cell r="A243" t="str">
            <v>480001</v>
          </cell>
          <cell r="B243" t="str">
            <v>1015</v>
          </cell>
          <cell r="C243">
            <v>143031</v>
          </cell>
          <cell r="D243" t="str">
            <v>204</v>
          </cell>
          <cell r="E243" t="str">
            <v>453</v>
          </cell>
          <cell r="F243">
            <v>0</v>
          </cell>
          <cell r="G243">
            <v>1</v>
          </cell>
          <cell r="H243" t="str">
            <v>2012-01-31</v>
          </cell>
          <cell r="I243" t="str">
            <v>15600</v>
          </cell>
        </row>
        <row r="244">
          <cell r="A244" t="str">
            <v>480001</v>
          </cell>
          <cell r="B244" t="str">
            <v>1015</v>
          </cell>
          <cell r="C244">
            <v>-89342</v>
          </cell>
          <cell r="D244" t="str">
            <v>204</v>
          </cell>
          <cell r="E244" t="str">
            <v>453</v>
          </cell>
          <cell r="F244">
            <v>0</v>
          </cell>
          <cell r="G244">
            <v>2</v>
          </cell>
          <cell r="H244" t="str">
            <v>2012-02-29</v>
          </cell>
          <cell r="I244" t="str">
            <v>15600</v>
          </cell>
        </row>
        <row r="245">
          <cell r="A245" t="str">
            <v>480001</v>
          </cell>
          <cell r="B245" t="str">
            <v>1015</v>
          </cell>
          <cell r="C245">
            <v>388867</v>
          </cell>
          <cell r="D245" t="str">
            <v>204</v>
          </cell>
          <cell r="E245" t="str">
            <v>453</v>
          </cell>
          <cell r="F245">
            <v>0</v>
          </cell>
          <cell r="G245">
            <v>3</v>
          </cell>
          <cell r="H245" t="str">
            <v>2012-03-31</v>
          </cell>
          <cell r="I245" t="str">
            <v>15600</v>
          </cell>
        </row>
        <row r="246">
          <cell r="A246" t="str">
            <v>480001</v>
          </cell>
          <cell r="B246" t="str">
            <v>1015</v>
          </cell>
          <cell r="C246">
            <v>190394</v>
          </cell>
          <cell r="D246" t="str">
            <v>204</v>
          </cell>
          <cell r="E246" t="str">
            <v>453</v>
          </cell>
          <cell r="F246">
            <v>0</v>
          </cell>
          <cell r="G246">
            <v>4</v>
          </cell>
          <cell r="H246" t="str">
            <v>2012-04-30</v>
          </cell>
          <cell r="I246" t="str">
            <v>15600</v>
          </cell>
        </row>
        <row r="247">
          <cell r="A247" t="str">
            <v>480001</v>
          </cell>
          <cell r="B247" t="str">
            <v>1015</v>
          </cell>
          <cell r="C247">
            <v>137315</v>
          </cell>
          <cell r="D247" t="str">
            <v>204</v>
          </cell>
          <cell r="E247" t="str">
            <v>453</v>
          </cell>
          <cell r="F247">
            <v>0</v>
          </cell>
          <cell r="G247">
            <v>5</v>
          </cell>
          <cell r="H247" t="str">
            <v>2012-05-31</v>
          </cell>
          <cell r="I247" t="str">
            <v>15600</v>
          </cell>
        </row>
        <row r="248">
          <cell r="A248" t="str">
            <v>480001</v>
          </cell>
          <cell r="B248" t="str">
            <v>1015</v>
          </cell>
          <cell r="C248">
            <v>204012</v>
          </cell>
          <cell r="D248" t="str">
            <v>204</v>
          </cell>
          <cell r="E248" t="str">
            <v>453</v>
          </cell>
          <cell r="F248">
            <v>0</v>
          </cell>
          <cell r="G248">
            <v>6</v>
          </cell>
          <cell r="H248" t="str">
            <v>2012-06-30</v>
          </cell>
          <cell r="I248" t="str">
            <v>15600</v>
          </cell>
        </row>
        <row r="249">
          <cell r="A249" t="str">
            <v>480001</v>
          </cell>
          <cell r="B249" t="str">
            <v>1015</v>
          </cell>
          <cell r="C249">
            <v>29116</v>
          </cell>
          <cell r="D249" t="str">
            <v>204</v>
          </cell>
          <cell r="E249" t="str">
            <v>453</v>
          </cell>
          <cell r="F249">
            <v>0</v>
          </cell>
          <cell r="G249">
            <v>7</v>
          </cell>
          <cell r="H249" t="str">
            <v>2012-07-31</v>
          </cell>
          <cell r="I249" t="str">
            <v>15600</v>
          </cell>
        </row>
        <row r="250">
          <cell r="A250" t="str">
            <v>480001</v>
          </cell>
          <cell r="B250" t="str">
            <v>1015</v>
          </cell>
          <cell r="C250">
            <v>-5825</v>
          </cell>
          <cell r="D250" t="str">
            <v>204</v>
          </cell>
          <cell r="E250" t="str">
            <v>453</v>
          </cell>
          <cell r="F250">
            <v>0</v>
          </cell>
          <cell r="G250">
            <v>8</v>
          </cell>
          <cell r="H250" t="str">
            <v>2012-08-31</v>
          </cell>
          <cell r="I250" t="str">
            <v>15600</v>
          </cell>
        </row>
        <row r="251">
          <cell r="A251" t="str">
            <v>480001</v>
          </cell>
          <cell r="B251" t="str">
            <v>1015</v>
          </cell>
          <cell r="C251">
            <v>-17363</v>
          </cell>
          <cell r="D251" t="str">
            <v>204</v>
          </cell>
          <cell r="E251" t="str">
            <v>453</v>
          </cell>
          <cell r="F251">
            <v>0</v>
          </cell>
          <cell r="G251">
            <v>9</v>
          </cell>
          <cell r="H251" t="str">
            <v>2012-09-30</v>
          </cell>
          <cell r="I251" t="str">
            <v>15600</v>
          </cell>
        </row>
        <row r="252">
          <cell r="A252" t="str">
            <v>480001</v>
          </cell>
          <cell r="B252" t="str">
            <v>1015</v>
          </cell>
          <cell r="C252">
            <v>-220478</v>
          </cell>
          <cell r="D252" t="str">
            <v>204</v>
          </cell>
          <cell r="E252" t="str">
            <v>453</v>
          </cell>
          <cell r="F252">
            <v>0</v>
          </cell>
          <cell r="G252">
            <v>10</v>
          </cell>
          <cell r="H252" t="str">
            <v>2012-10-31</v>
          </cell>
          <cell r="I252" t="str">
            <v>15600</v>
          </cell>
        </row>
        <row r="253">
          <cell r="A253" t="str">
            <v>480001</v>
          </cell>
          <cell r="B253" t="str">
            <v>1015</v>
          </cell>
          <cell r="C253">
            <v>-300010</v>
          </cell>
          <cell r="D253" t="str">
            <v>204</v>
          </cell>
          <cell r="E253" t="str">
            <v>453</v>
          </cell>
          <cell r="F253">
            <v>0</v>
          </cell>
          <cell r="G253">
            <v>11</v>
          </cell>
          <cell r="H253" t="str">
            <v>2012-11-30</v>
          </cell>
          <cell r="I253" t="str">
            <v>15600</v>
          </cell>
        </row>
        <row r="254">
          <cell r="A254" t="str">
            <v>480001</v>
          </cell>
          <cell r="B254" t="str">
            <v>1015</v>
          </cell>
          <cell r="C254">
            <v>-508701</v>
          </cell>
          <cell r="D254" t="str">
            <v>204</v>
          </cell>
          <cell r="E254" t="str">
            <v>453</v>
          </cell>
          <cell r="F254">
            <v>0</v>
          </cell>
          <cell r="G254">
            <v>12</v>
          </cell>
          <cell r="H254" t="str">
            <v>2012-12-31</v>
          </cell>
          <cell r="I254" t="str">
            <v>15600</v>
          </cell>
        </row>
        <row r="255">
          <cell r="A255" t="str">
            <v>480001</v>
          </cell>
          <cell r="B255" t="str">
            <v>1015</v>
          </cell>
          <cell r="C255">
            <v>-2303</v>
          </cell>
          <cell r="D255" t="str">
            <v>205</v>
          </cell>
          <cell r="E255" t="str">
            <v>407</v>
          </cell>
          <cell r="F255">
            <v>0</v>
          </cell>
          <cell r="G255">
            <v>1</v>
          </cell>
          <cell r="H255" t="str">
            <v>2012-01-31</v>
          </cell>
          <cell r="I255" t="str">
            <v>11600</v>
          </cell>
        </row>
        <row r="256">
          <cell r="A256" t="str">
            <v>480001</v>
          </cell>
          <cell r="B256" t="str">
            <v>1015</v>
          </cell>
          <cell r="C256">
            <v>-1271667</v>
          </cell>
          <cell r="D256" t="str">
            <v>205</v>
          </cell>
          <cell r="E256" t="str">
            <v>407</v>
          </cell>
          <cell r="F256">
            <v>0</v>
          </cell>
          <cell r="G256">
            <v>1</v>
          </cell>
          <cell r="H256" t="str">
            <v>2012-01-31</v>
          </cell>
          <cell r="I256" t="str">
            <v>14900</v>
          </cell>
        </row>
        <row r="257">
          <cell r="A257" t="str">
            <v>480001</v>
          </cell>
          <cell r="B257" t="str">
            <v>1015</v>
          </cell>
          <cell r="C257">
            <v>-367</v>
          </cell>
          <cell r="D257" t="str">
            <v>205</v>
          </cell>
          <cell r="E257" t="str">
            <v>407</v>
          </cell>
          <cell r="F257">
            <v>0</v>
          </cell>
          <cell r="G257">
            <v>2</v>
          </cell>
          <cell r="H257" t="str">
            <v>2012-02-29</v>
          </cell>
          <cell r="I257" t="str">
            <v>11600</v>
          </cell>
        </row>
        <row r="258">
          <cell r="A258" t="str">
            <v>480001</v>
          </cell>
          <cell r="B258" t="str">
            <v>1015</v>
          </cell>
          <cell r="C258">
            <v>161724</v>
          </cell>
          <cell r="D258" t="str">
            <v>205</v>
          </cell>
          <cell r="E258" t="str">
            <v>407</v>
          </cell>
          <cell r="F258">
            <v>0</v>
          </cell>
          <cell r="G258">
            <v>2</v>
          </cell>
          <cell r="H258" t="str">
            <v>2012-02-29</v>
          </cell>
          <cell r="I258" t="str">
            <v>14900</v>
          </cell>
        </row>
        <row r="259">
          <cell r="A259" t="str">
            <v>480001</v>
          </cell>
          <cell r="B259" t="str">
            <v>1015</v>
          </cell>
          <cell r="C259">
            <v>631</v>
          </cell>
          <cell r="D259" t="str">
            <v>205</v>
          </cell>
          <cell r="E259" t="str">
            <v>407</v>
          </cell>
          <cell r="F259">
            <v>0</v>
          </cell>
          <cell r="G259">
            <v>3</v>
          </cell>
          <cell r="H259" t="str">
            <v>2012-03-31</v>
          </cell>
          <cell r="I259" t="str">
            <v>11600</v>
          </cell>
        </row>
        <row r="260">
          <cell r="A260" t="str">
            <v>480001</v>
          </cell>
          <cell r="B260" t="str">
            <v>1015</v>
          </cell>
          <cell r="C260">
            <v>-446509</v>
          </cell>
          <cell r="D260" t="str">
            <v>205</v>
          </cell>
          <cell r="E260" t="str">
            <v>407</v>
          </cell>
          <cell r="F260">
            <v>0</v>
          </cell>
          <cell r="G260">
            <v>3</v>
          </cell>
          <cell r="H260" t="str">
            <v>2012-03-31</v>
          </cell>
          <cell r="I260" t="str">
            <v>14900</v>
          </cell>
        </row>
        <row r="261">
          <cell r="A261" t="str">
            <v>480001</v>
          </cell>
          <cell r="B261" t="str">
            <v>1015</v>
          </cell>
          <cell r="C261">
            <v>724</v>
          </cell>
          <cell r="D261" t="str">
            <v>205</v>
          </cell>
          <cell r="E261" t="str">
            <v>407</v>
          </cell>
          <cell r="F261">
            <v>0</v>
          </cell>
          <cell r="G261">
            <v>4</v>
          </cell>
          <cell r="H261" t="str">
            <v>2012-04-30</v>
          </cell>
          <cell r="I261" t="str">
            <v>11600</v>
          </cell>
        </row>
        <row r="262">
          <cell r="A262" t="str">
            <v>480001</v>
          </cell>
          <cell r="B262" t="str">
            <v>1015</v>
          </cell>
          <cell r="C262">
            <v>648034</v>
          </cell>
          <cell r="D262" t="str">
            <v>205</v>
          </cell>
          <cell r="E262" t="str">
            <v>407</v>
          </cell>
          <cell r="F262">
            <v>0</v>
          </cell>
          <cell r="G262">
            <v>4</v>
          </cell>
          <cell r="H262" t="str">
            <v>2012-04-30</v>
          </cell>
          <cell r="I262" t="str">
            <v>14900</v>
          </cell>
        </row>
        <row r="263">
          <cell r="A263" t="str">
            <v>480001</v>
          </cell>
          <cell r="B263" t="str">
            <v>1015</v>
          </cell>
          <cell r="C263">
            <v>414</v>
          </cell>
          <cell r="D263" t="str">
            <v>205</v>
          </cell>
          <cell r="E263" t="str">
            <v>407</v>
          </cell>
          <cell r="F263">
            <v>0</v>
          </cell>
          <cell r="G263">
            <v>5</v>
          </cell>
          <cell r="H263" t="str">
            <v>2012-05-31</v>
          </cell>
          <cell r="I263" t="str">
            <v>11600</v>
          </cell>
        </row>
        <row r="264">
          <cell r="A264" t="str">
            <v>480001</v>
          </cell>
          <cell r="B264" t="str">
            <v>1015</v>
          </cell>
          <cell r="C264">
            <v>190446</v>
          </cell>
          <cell r="D264" t="str">
            <v>205</v>
          </cell>
          <cell r="E264" t="str">
            <v>407</v>
          </cell>
          <cell r="F264">
            <v>0</v>
          </cell>
          <cell r="G264">
            <v>5</v>
          </cell>
          <cell r="H264" t="str">
            <v>2012-05-31</v>
          </cell>
          <cell r="I264" t="str">
            <v>14900</v>
          </cell>
        </row>
        <row r="265">
          <cell r="A265" t="str">
            <v>480001</v>
          </cell>
          <cell r="B265" t="str">
            <v>1015</v>
          </cell>
          <cell r="C265">
            <v>-116</v>
          </cell>
          <cell r="D265" t="str">
            <v>205</v>
          </cell>
          <cell r="E265" t="str">
            <v>407</v>
          </cell>
          <cell r="F265">
            <v>0</v>
          </cell>
          <cell r="G265">
            <v>6</v>
          </cell>
          <cell r="H265" t="str">
            <v>2012-06-30</v>
          </cell>
          <cell r="I265" t="str">
            <v>11600</v>
          </cell>
        </row>
        <row r="266">
          <cell r="A266" t="str">
            <v>480001</v>
          </cell>
          <cell r="B266" t="str">
            <v>1015</v>
          </cell>
          <cell r="C266">
            <v>224371</v>
          </cell>
          <cell r="D266" t="str">
            <v>205</v>
          </cell>
          <cell r="E266" t="str">
            <v>407</v>
          </cell>
          <cell r="F266">
            <v>0</v>
          </cell>
          <cell r="G266">
            <v>6</v>
          </cell>
          <cell r="H266" t="str">
            <v>2012-06-30</v>
          </cell>
          <cell r="I266" t="str">
            <v>14900</v>
          </cell>
        </row>
        <row r="267">
          <cell r="A267" t="str">
            <v>480001</v>
          </cell>
          <cell r="B267" t="str">
            <v>1015</v>
          </cell>
          <cell r="C267">
            <v>-35</v>
          </cell>
          <cell r="D267" t="str">
            <v>205</v>
          </cell>
          <cell r="E267" t="str">
            <v>407</v>
          </cell>
          <cell r="F267">
            <v>0</v>
          </cell>
          <cell r="G267">
            <v>7</v>
          </cell>
          <cell r="H267" t="str">
            <v>2012-07-31</v>
          </cell>
          <cell r="I267" t="str">
            <v>11600</v>
          </cell>
        </row>
        <row r="268">
          <cell r="A268" t="str">
            <v>480001</v>
          </cell>
          <cell r="B268" t="str">
            <v>1015</v>
          </cell>
          <cell r="C268">
            <v>40117</v>
          </cell>
          <cell r="D268" t="str">
            <v>205</v>
          </cell>
          <cell r="E268" t="str">
            <v>407</v>
          </cell>
          <cell r="F268">
            <v>0</v>
          </cell>
          <cell r="G268">
            <v>7</v>
          </cell>
          <cell r="H268" t="str">
            <v>2012-07-31</v>
          </cell>
          <cell r="I268" t="str">
            <v>14900</v>
          </cell>
        </row>
        <row r="269">
          <cell r="A269" t="str">
            <v>480001</v>
          </cell>
          <cell r="B269" t="str">
            <v>1015</v>
          </cell>
          <cell r="C269">
            <v>-2</v>
          </cell>
          <cell r="D269" t="str">
            <v>205</v>
          </cell>
          <cell r="E269" t="str">
            <v>407</v>
          </cell>
          <cell r="F269">
            <v>0</v>
          </cell>
          <cell r="G269">
            <v>8</v>
          </cell>
          <cell r="H269" t="str">
            <v>2012-08-31</v>
          </cell>
          <cell r="I269" t="str">
            <v>11600</v>
          </cell>
        </row>
        <row r="270">
          <cell r="A270" t="str">
            <v>480001</v>
          </cell>
          <cell r="B270" t="str">
            <v>1015</v>
          </cell>
          <cell r="C270">
            <v>8577</v>
          </cell>
          <cell r="D270" t="str">
            <v>205</v>
          </cell>
          <cell r="E270" t="str">
            <v>407</v>
          </cell>
          <cell r="F270">
            <v>0</v>
          </cell>
          <cell r="G270">
            <v>8</v>
          </cell>
          <cell r="H270" t="str">
            <v>2012-08-31</v>
          </cell>
          <cell r="I270" t="str">
            <v>14900</v>
          </cell>
        </row>
        <row r="271">
          <cell r="A271" t="str">
            <v>480001</v>
          </cell>
          <cell r="B271" t="str">
            <v>1015</v>
          </cell>
          <cell r="C271">
            <v>-186</v>
          </cell>
          <cell r="D271" t="str">
            <v>205</v>
          </cell>
          <cell r="E271" t="str">
            <v>407</v>
          </cell>
          <cell r="F271">
            <v>0</v>
          </cell>
          <cell r="G271">
            <v>9</v>
          </cell>
          <cell r="H271" t="str">
            <v>2012-09-30</v>
          </cell>
          <cell r="I271" t="str">
            <v>11600</v>
          </cell>
        </row>
        <row r="272">
          <cell r="A272" t="str">
            <v>480001</v>
          </cell>
          <cell r="B272" t="str">
            <v>1015</v>
          </cell>
          <cell r="C272">
            <v>-25359</v>
          </cell>
          <cell r="D272" t="str">
            <v>205</v>
          </cell>
          <cell r="E272" t="str">
            <v>407</v>
          </cell>
          <cell r="F272">
            <v>0</v>
          </cell>
          <cell r="G272">
            <v>9</v>
          </cell>
          <cell r="H272" t="str">
            <v>2012-09-30</v>
          </cell>
          <cell r="I272" t="str">
            <v>14900</v>
          </cell>
        </row>
        <row r="273">
          <cell r="A273" t="str">
            <v>480001</v>
          </cell>
          <cell r="B273" t="str">
            <v>1015</v>
          </cell>
          <cell r="C273">
            <v>446</v>
          </cell>
          <cell r="D273" t="str">
            <v>205</v>
          </cell>
          <cell r="E273" t="str">
            <v>407</v>
          </cell>
          <cell r="F273">
            <v>0</v>
          </cell>
          <cell r="G273">
            <v>10</v>
          </cell>
          <cell r="H273" t="str">
            <v>2012-10-31</v>
          </cell>
          <cell r="I273" t="str">
            <v>11600</v>
          </cell>
        </row>
        <row r="274">
          <cell r="A274" t="str">
            <v>480001</v>
          </cell>
          <cell r="B274" t="str">
            <v>1015</v>
          </cell>
          <cell r="C274">
            <v>-224731</v>
          </cell>
          <cell r="D274" t="str">
            <v>205</v>
          </cell>
          <cell r="E274" t="str">
            <v>407</v>
          </cell>
          <cell r="F274">
            <v>0</v>
          </cell>
          <cell r="G274">
            <v>10</v>
          </cell>
          <cell r="H274" t="str">
            <v>2012-10-31</v>
          </cell>
          <cell r="I274" t="str">
            <v>14900</v>
          </cell>
        </row>
        <row r="275">
          <cell r="A275" t="str">
            <v>480001</v>
          </cell>
          <cell r="B275" t="str">
            <v>1015</v>
          </cell>
          <cell r="C275">
            <v>-1536</v>
          </cell>
          <cell r="D275" t="str">
            <v>205</v>
          </cell>
          <cell r="E275" t="str">
            <v>407</v>
          </cell>
          <cell r="F275">
            <v>0</v>
          </cell>
          <cell r="G275">
            <v>11</v>
          </cell>
          <cell r="H275" t="str">
            <v>2012-11-30</v>
          </cell>
          <cell r="I275" t="str">
            <v>11600</v>
          </cell>
        </row>
        <row r="276">
          <cell r="A276" t="str">
            <v>480001</v>
          </cell>
          <cell r="B276" t="str">
            <v>1015</v>
          </cell>
          <cell r="C276">
            <v>-1041822</v>
          </cell>
          <cell r="D276" t="str">
            <v>205</v>
          </cell>
          <cell r="E276" t="str">
            <v>407</v>
          </cell>
          <cell r="F276">
            <v>0</v>
          </cell>
          <cell r="G276">
            <v>11</v>
          </cell>
          <cell r="H276" t="str">
            <v>2012-11-30</v>
          </cell>
          <cell r="I276" t="str">
            <v>14900</v>
          </cell>
        </row>
        <row r="277">
          <cell r="A277" t="str">
            <v>480001</v>
          </cell>
          <cell r="B277" t="str">
            <v>1015</v>
          </cell>
          <cell r="C277">
            <v>828</v>
          </cell>
          <cell r="D277" t="str">
            <v>205</v>
          </cell>
          <cell r="E277" t="str">
            <v>407</v>
          </cell>
          <cell r="F277">
            <v>0</v>
          </cell>
          <cell r="G277">
            <v>12</v>
          </cell>
          <cell r="H277" t="str">
            <v>2012-12-31</v>
          </cell>
          <cell r="I277" t="str">
            <v>11600</v>
          </cell>
        </row>
        <row r="278">
          <cell r="A278" t="str">
            <v>480001</v>
          </cell>
          <cell r="B278" t="str">
            <v>1015</v>
          </cell>
          <cell r="C278">
            <v>168339</v>
          </cell>
          <cell r="D278" t="str">
            <v>205</v>
          </cell>
          <cell r="E278" t="str">
            <v>407</v>
          </cell>
          <cell r="F278">
            <v>0</v>
          </cell>
          <cell r="G278">
            <v>12</v>
          </cell>
          <cell r="H278" t="str">
            <v>2012-12-31</v>
          </cell>
          <cell r="I278" t="str">
            <v>14900</v>
          </cell>
        </row>
        <row r="279">
          <cell r="A279" t="str">
            <v>480001</v>
          </cell>
          <cell r="B279" t="str">
            <v>1015</v>
          </cell>
          <cell r="C279">
            <v>-54294</v>
          </cell>
          <cell r="D279" t="str">
            <v>205</v>
          </cell>
          <cell r="E279" t="str">
            <v>453</v>
          </cell>
          <cell r="F279">
            <v>0</v>
          </cell>
          <cell r="G279">
            <v>1</v>
          </cell>
          <cell r="H279" t="str">
            <v>2012-01-31</v>
          </cell>
          <cell r="I279" t="str">
            <v>15600</v>
          </cell>
        </row>
        <row r="280">
          <cell r="A280" t="str">
            <v>480001</v>
          </cell>
          <cell r="B280" t="str">
            <v>1015</v>
          </cell>
          <cell r="C280">
            <v>28134</v>
          </cell>
          <cell r="D280" t="str">
            <v>205</v>
          </cell>
          <cell r="E280" t="str">
            <v>453</v>
          </cell>
          <cell r="F280">
            <v>0</v>
          </cell>
          <cell r="G280">
            <v>2</v>
          </cell>
          <cell r="H280" t="str">
            <v>2012-02-29</v>
          </cell>
          <cell r="I280" t="str">
            <v>15600</v>
          </cell>
        </row>
        <row r="281">
          <cell r="A281" t="str">
            <v>480001</v>
          </cell>
          <cell r="B281" t="str">
            <v>1015</v>
          </cell>
          <cell r="C281">
            <v>-31620</v>
          </cell>
          <cell r="D281" t="str">
            <v>205</v>
          </cell>
          <cell r="E281" t="str">
            <v>453</v>
          </cell>
          <cell r="F281">
            <v>0</v>
          </cell>
          <cell r="G281">
            <v>3</v>
          </cell>
          <cell r="H281" t="str">
            <v>2012-03-31</v>
          </cell>
          <cell r="I281" t="str">
            <v>15600</v>
          </cell>
        </row>
        <row r="282">
          <cell r="A282" t="str">
            <v>480001</v>
          </cell>
          <cell r="B282" t="str">
            <v>1015</v>
          </cell>
          <cell r="C282">
            <v>22837</v>
          </cell>
          <cell r="D282" t="str">
            <v>205</v>
          </cell>
          <cell r="E282" t="str">
            <v>453</v>
          </cell>
          <cell r="F282">
            <v>0</v>
          </cell>
          <cell r="G282">
            <v>4</v>
          </cell>
          <cell r="H282" t="str">
            <v>2012-04-30</v>
          </cell>
          <cell r="I282" t="str">
            <v>15600</v>
          </cell>
        </row>
        <row r="283">
          <cell r="A283" t="str">
            <v>480001</v>
          </cell>
          <cell r="B283" t="str">
            <v>1015</v>
          </cell>
          <cell r="C283">
            <v>10662</v>
          </cell>
          <cell r="D283" t="str">
            <v>205</v>
          </cell>
          <cell r="E283" t="str">
            <v>453</v>
          </cell>
          <cell r="F283">
            <v>0</v>
          </cell>
          <cell r="G283">
            <v>5</v>
          </cell>
          <cell r="H283" t="str">
            <v>2012-05-31</v>
          </cell>
          <cell r="I283" t="str">
            <v>15600</v>
          </cell>
        </row>
        <row r="284">
          <cell r="A284" t="str">
            <v>480001</v>
          </cell>
          <cell r="B284" t="str">
            <v>1015</v>
          </cell>
          <cell r="C284">
            <v>-1286</v>
          </cell>
          <cell r="D284" t="str">
            <v>205</v>
          </cell>
          <cell r="E284" t="str">
            <v>453</v>
          </cell>
          <cell r="F284">
            <v>0</v>
          </cell>
          <cell r="G284">
            <v>6</v>
          </cell>
          <cell r="H284" t="str">
            <v>2012-06-30</v>
          </cell>
          <cell r="I284" t="str">
            <v>15600</v>
          </cell>
        </row>
        <row r="285">
          <cell r="A285" t="str">
            <v>480001</v>
          </cell>
          <cell r="B285" t="str">
            <v>1015</v>
          </cell>
          <cell r="C285">
            <v>6392</v>
          </cell>
          <cell r="D285" t="str">
            <v>205</v>
          </cell>
          <cell r="E285" t="str">
            <v>453</v>
          </cell>
          <cell r="F285">
            <v>0</v>
          </cell>
          <cell r="G285">
            <v>7</v>
          </cell>
          <cell r="H285" t="str">
            <v>2012-07-31</v>
          </cell>
          <cell r="I285" t="str">
            <v>15600</v>
          </cell>
        </row>
        <row r="286">
          <cell r="A286" t="str">
            <v>480001</v>
          </cell>
          <cell r="B286" t="str">
            <v>1015</v>
          </cell>
          <cell r="C286">
            <v>283</v>
          </cell>
          <cell r="D286" t="str">
            <v>205</v>
          </cell>
          <cell r="E286" t="str">
            <v>453</v>
          </cell>
          <cell r="F286">
            <v>0</v>
          </cell>
          <cell r="G286">
            <v>8</v>
          </cell>
          <cell r="H286" t="str">
            <v>2012-08-31</v>
          </cell>
          <cell r="I286" t="str">
            <v>15600</v>
          </cell>
        </row>
        <row r="287">
          <cell r="A287" t="str">
            <v>480001</v>
          </cell>
          <cell r="B287" t="str">
            <v>1015</v>
          </cell>
          <cell r="C287">
            <v>-8798</v>
          </cell>
          <cell r="D287" t="str">
            <v>205</v>
          </cell>
          <cell r="E287" t="str">
            <v>453</v>
          </cell>
          <cell r="F287">
            <v>0</v>
          </cell>
          <cell r="G287">
            <v>9</v>
          </cell>
          <cell r="H287" t="str">
            <v>2012-09-30</v>
          </cell>
          <cell r="I287" t="str">
            <v>15600</v>
          </cell>
        </row>
        <row r="288">
          <cell r="A288" t="str">
            <v>480001</v>
          </cell>
          <cell r="B288" t="str">
            <v>1015</v>
          </cell>
          <cell r="C288">
            <v>11049</v>
          </cell>
          <cell r="D288" t="str">
            <v>205</v>
          </cell>
          <cell r="E288" t="str">
            <v>453</v>
          </cell>
          <cell r="F288">
            <v>0</v>
          </cell>
          <cell r="G288">
            <v>10</v>
          </cell>
          <cell r="H288" t="str">
            <v>2012-10-31</v>
          </cell>
          <cell r="I288" t="str">
            <v>15600</v>
          </cell>
        </row>
        <row r="289">
          <cell r="A289" t="str">
            <v>480001</v>
          </cell>
          <cell r="B289" t="str">
            <v>1015</v>
          </cell>
          <cell r="C289">
            <v>-36918</v>
          </cell>
          <cell r="D289" t="str">
            <v>205</v>
          </cell>
          <cell r="E289" t="str">
            <v>453</v>
          </cell>
          <cell r="F289">
            <v>0</v>
          </cell>
          <cell r="G289">
            <v>11</v>
          </cell>
          <cell r="H289" t="str">
            <v>2012-11-30</v>
          </cell>
          <cell r="I289" t="str">
            <v>15600</v>
          </cell>
        </row>
        <row r="290">
          <cell r="A290" t="str">
            <v>480001</v>
          </cell>
          <cell r="B290" t="str">
            <v>1015</v>
          </cell>
          <cell r="C290">
            <v>39712</v>
          </cell>
          <cell r="D290" t="str">
            <v>205</v>
          </cell>
          <cell r="E290" t="str">
            <v>453</v>
          </cell>
          <cell r="F290">
            <v>0</v>
          </cell>
          <cell r="G290">
            <v>12</v>
          </cell>
          <cell r="H290" t="str">
            <v>2012-12-31</v>
          </cell>
          <cell r="I290" t="str">
            <v>15600</v>
          </cell>
        </row>
        <row r="291">
          <cell r="A291" t="str">
            <v>480001</v>
          </cell>
          <cell r="B291" t="str">
            <v>1015</v>
          </cell>
          <cell r="C291">
            <v>-48</v>
          </cell>
          <cell r="D291" t="str">
            <v>217</v>
          </cell>
          <cell r="E291" t="str">
            <v>407</v>
          </cell>
          <cell r="F291">
            <v>0</v>
          </cell>
          <cell r="G291">
            <v>1</v>
          </cell>
          <cell r="H291" t="str">
            <v>2012-01-31</v>
          </cell>
          <cell r="I291" t="str">
            <v>11600</v>
          </cell>
        </row>
        <row r="292">
          <cell r="A292" t="str">
            <v>480001</v>
          </cell>
          <cell r="B292" t="str">
            <v>1015</v>
          </cell>
          <cell r="C292">
            <v>4712</v>
          </cell>
          <cell r="D292" t="str">
            <v>217</v>
          </cell>
          <cell r="E292" t="str">
            <v>407</v>
          </cell>
          <cell r="F292">
            <v>0</v>
          </cell>
          <cell r="G292">
            <v>1</v>
          </cell>
          <cell r="H292" t="str">
            <v>2012-01-31</v>
          </cell>
          <cell r="I292" t="str">
            <v>14900</v>
          </cell>
        </row>
        <row r="293">
          <cell r="A293" t="str">
            <v>480001</v>
          </cell>
          <cell r="B293" t="str">
            <v>1015</v>
          </cell>
          <cell r="C293">
            <v>-282</v>
          </cell>
          <cell r="D293" t="str">
            <v>217</v>
          </cell>
          <cell r="E293" t="str">
            <v>407</v>
          </cell>
          <cell r="F293">
            <v>0</v>
          </cell>
          <cell r="G293">
            <v>2</v>
          </cell>
          <cell r="H293" t="str">
            <v>2012-02-29</v>
          </cell>
          <cell r="I293" t="str">
            <v>11600</v>
          </cell>
        </row>
        <row r="294">
          <cell r="A294" t="str">
            <v>480001</v>
          </cell>
          <cell r="B294" t="str">
            <v>1015</v>
          </cell>
          <cell r="C294">
            <v>-120166</v>
          </cell>
          <cell r="D294" t="str">
            <v>217</v>
          </cell>
          <cell r="E294" t="str">
            <v>407</v>
          </cell>
          <cell r="F294">
            <v>0</v>
          </cell>
          <cell r="G294">
            <v>2</v>
          </cell>
          <cell r="H294" t="str">
            <v>2012-02-29</v>
          </cell>
          <cell r="I294" t="str">
            <v>14900</v>
          </cell>
        </row>
        <row r="295">
          <cell r="A295" t="str">
            <v>480001</v>
          </cell>
          <cell r="B295" t="str">
            <v>1015</v>
          </cell>
          <cell r="C295">
            <v>397</v>
          </cell>
          <cell r="D295" t="str">
            <v>217</v>
          </cell>
          <cell r="E295" t="str">
            <v>407</v>
          </cell>
          <cell r="F295">
            <v>0</v>
          </cell>
          <cell r="G295">
            <v>3</v>
          </cell>
          <cell r="H295" t="str">
            <v>2012-03-31</v>
          </cell>
          <cell r="I295" t="str">
            <v>11600</v>
          </cell>
        </row>
        <row r="296">
          <cell r="A296" t="str">
            <v>480001</v>
          </cell>
          <cell r="B296" t="str">
            <v>1015</v>
          </cell>
          <cell r="C296">
            <v>205885</v>
          </cell>
          <cell r="D296" t="str">
            <v>217</v>
          </cell>
          <cell r="E296" t="str">
            <v>407</v>
          </cell>
          <cell r="F296">
            <v>0</v>
          </cell>
          <cell r="G296">
            <v>3</v>
          </cell>
          <cell r="H296" t="str">
            <v>2012-03-31</v>
          </cell>
          <cell r="I296" t="str">
            <v>14900</v>
          </cell>
        </row>
        <row r="297">
          <cell r="A297" t="str">
            <v>480001</v>
          </cell>
          <cell r="B297" t="str">
            <v>1015</v>
          </cell>
          <cell r="C297">
            <v>224</v>
          </cell>
          <cell r="D297" t="str">
            <v>217</v>
          </cell>
          <cell r="E297" t="str">
            <v>407</v>
          </cell>
          <cell r="F297">
            <v>0</v>
          </cell>
          <cell r="G297">
            <v>4</v>
          </cell>
          <cell r="H297" t="str">
            <v>2012-04-30</v>
          </cell>
          <cell r="I297" t="str">
            <v>11600</v>
          </cell>
        </row>
        <row r="298">
          <cell r="A298" t="str">
            <v>480001</v>
          </cell>
          <cell r="B298" t="str">
            <v>1015</v>
          </cell>
          <cell r="C298">
            <v>151035</v>
          </cell>
          <cell r="D298" t="str">
            <v>217</v>
          </cell>
          <cell r="E298" t="str">
            <v>407</v>
          </cell>
          <cell r="F298">
            <v>0</v>
          </cell>
          <cell r="G298">
            <v>4</v>
          </cell>
          <cell r="H298" t="str">
            <v>2012-04-30</v>
          </cell>
          <cell r="I298" t="str">
            <v>14900</v>
          </cell>
        </row>
        <row r="299">
          <cell r="A299" t="str">
            <v>480001</v>
          </cell>
          <cell r="B299" t="str">
            <v>1015</v>
          </cell>
          <cell r="C299">
            <v>41</v>
          </cell>
          <cell r="D299" t="str">
            <v>217</v>
          </cell>
          <cell r="E299" t="str">
            <v>407</v>
          </cell>
          <cell r="F299">
            <v>0</v>
          </cell>
          <cell r="G299">
            <v>5</v>
          </cell>
          <cell r="H299" t="str">
            <v>2012-05-31</v>
          </cell>
          <cell r="I299" t="str">
            <v>11600</v>
          </cell>
        </row>
        <row r="300">
          <cell r="A300" t="str">
            <v>480001</v>
          </cell>
          <cell r="B300" t="str">
            <v>1015</v>
          </cell>
          <cell r="C300">
            <v>79085</v>
          </cell>
          <cell r="D300" t="str">
            <v>217</v>
          </cell>
          <cell r="E300" t="str">
            <v>407</v>
          </cell>
          <cell r="F300">
            <v>0</v>
          </cell>
          <cell r="G300">
            <v>5</v>
          </cell>
          <cell r="H300" t="str">
            <v>2012-05-31</v>
          </cell>
          <cell r="I300" t="str">
            <v>14900</v>
          </cell>
        </row>
        <row r="301">
          <cell r="A301" t="str">
            <v>480001</v>
          </cell>
          <cell r="B301" t="str">
            <v>1015</v>
          </cell>
          <cell r="C301">
            <v>119</v>
          </cell>
          <cell r="D301" t="str">
            <v>217</v>
          </cell>
          <cell r="E301" t="str">
            <v>407</v>
          </cell>
          <cell r="F301">
            <v>0</v>
          </cell>
          <cell r="G301">
            <v>6</v>
          </cell>
          <cell r="H301" t="str">
            <v>2012-06-30</v>
          </cell>
          <cell r="I301" t="str">
            <v>11600</v>
          </cell>
        </row>
        <row r="302">
          <cell r="A302" t="str">
            <v>480001</v>
          </cell>
          <cell r="B302" t="str">
            <v>1015</v>
          </cell>
          <cell r="C302">
            <v>65176</v>
          </cell>
          <cell r="D302" t="str">
            <v>217</v>
          </cell>
          <cell r="E302" t="str">
            <v>407</v>
          </cell>
          <cell r="F302">
            <v>0</v>
          </cell>
          <cell r="G302">
            <v>6</v>
          </cell>
          <cell r="H302" t="str">
            <v>2012-06-30</v>
          </cell>
          <cell r="I302" t="str">
            <v>14900</v>
          </cell>
        </row>
        <row r="303">
          <cell r="A303" t="str">
            <v>480001</v>
          </cell>
          <cell r="B303" t="str">
            <v>1015</v>
          </cell>
          <cell r="C303">
            <v>-12</v>
          </cell>
          <cell r="D303" t="str">
            <v>217</v>
          </cell>
          <cell r="E303" t="str">
            <v>407</v>
          </cell>
          <cell r="F303">
            <v>0</v>
          </cell>
          <cell r="G303">
            <v>7</v>
          </cell>
          <cell r="H303" t="str">
            <v>2012-07-31</v>
          </cell>
          <cell r="I303" t="str">
            <v>11600</v>
          </cell>
        </row>
        <row r="304">
          <cell r="A304" t="str">
            <v>480001</v>
          </cell>
          <cell r="B304" t="str">
            <v>1015</v>
          </cell>
          <cell r="C304">
            <v>4836</v>
          </cell>
          <cell r="D304" t="str">
            <v>217</v>
          </cell>
          <cell r="E304" t="str">
            <v>407</v>
          </cell>
          <cell r="F304">
            <v>0</v>
          </cell>
          <cell r="G304">
            <v>7</v>
          </cell>
          <cell r="H304" t="str">
            <v>2012-07-31</v>
          </cell>
          <cell r="I304" t="str">
            <v>14900</v>
          </cell>
        </row>
        <row r="305">
          <cell r="A305" t="str">
            <v>480001</v>
          </cell>
          <cell r="B305" t="str">
            <v>1015</v>
          </cell>
          <cell r="C305">
            <v>7</v>
          </cell>
          <cell r="D305" t="str">
            <v>217</v>
          </cell>
          <cell r="E305" t="str">
            <v>407</v>
          </cell>
          <cell r="F305">
            <v>0</v>
          </cell>
          <cell r="G305">
            <v>8</v>
          </cell>
          <cell r="H305" t="str">
            <v>2012-08-31</v>
          </cell>
          <cell r="I305" t="str">
            <v>11600</v>
          </cell>
        </row>
        <row r="306">
          <cell r="A306" t="str">
            <v>480001</v>
          </cell>
          <cell r="B306" t="str">
            <v>1015</v>
          </cell>
          <cell r="C306">
            <v>-3468</v>
          </cell>
          <cell r="D306" t="str">
            <v>217</v>
          </cell>
          <cell r="E306" t="str">
            <v>407</v>
          </cell>
          <cell r="F306">
            <v>0</v>
          </cell>
          <cell r="G306">
            <v>8</v>
          </cell>
          <cell r="H306" t="str">
            <v>2012-08-31</v>
          </cell>
          <cell r="I306" t="str">
            <v>14900</v>
          </cell>
        </row>
        <row r="307">
          <cell r="A307" t="str">
            <v>480001</v>
          </cell>
          <cell r="B307" t="str">
            <v>1015</v>
          </cell>
          <cell r="C307">
            <v>-60</v>
          </cell>
          <cell r="D307" t="str">
            <v>217</v>
          </cell>
          <cell r="E307" t="str">
            <v>407</v>
          </cell>
          <cell r="F307">
            <v>0</v>
          </cell>
          <cell r="G307">
            <v>9</v>
          </cell>
          <cell r="H307" t="str">
            <v>2012-09-30</v>
          </cell>
          <cell r="I307" t="str">
            <v>11600</v>
          </cell>
        </row>
        <row r="308">
          <cell r="A308" t="str">
            <v>480001</v>
          </cell>
          <cell r="B308" t="str">
            <v>1015</v>
          </cell>
          <cell r="C308">
            <v>-2366</v>
          </cell>
          <cell r="D308" t="str">
            <v>217</v>
          </cell>
          <cell r="E308" t="str">
            <v>407</v>
          </cell>
          <cell r="F308">
            <v>0</v>
          </cell>
          <cell r="G308">
            <v>9</v>
          </cell>
          <cell r="H308" t="str">
            <v>2012-09-30</v>
          </cell>
          <cell r="I308" t="str">
            <v>14900</v>
          </cell>
        </row>
        <row r="309">
          <cell r="A309" t="str">
            <v>480001</v>
          </cell>
          <cell r="B309" t="str">
            <v>1015</v>
          </cell>
          <cell r="C309">
            <v>-156</v>
          </cell>
          <cell r="D309" t="str">
            <v>217</v>
          </cell>
          <cell r="E309" t="str">
            <v>407</v>
          </cell>
          <cell r="F309">
            <v>0</v>
          </cell>
          <cell r="G309">
            <v>10</v>
          </cell>
          <cell r="H309" t="str">
            <v>2012-10-31</v>
          </cell>
          <cell r="I309" t="str">
            <v>11600</v>
          </cell>
        </row>
        <row r="310">
          <cell r="A310" t="str">
            <v>480001</v>
          </cell>
          <cell r="B310" t="str">
            <v>1015</v>
          </cell>
          <cell r="C310">
            <v>-133620</v>
          </cell>
          <cell r="D310" t="str">
            <v>217</v>
          </cell>
          <cell r="E310" t="str">
            <v>407</v>
          </cell>
          <cell r="F310">
            <v>0</v>
          </cell>
          <cell r="G310">
            <v>10</v>
          </cell>
          <cell r="H310" t="str">
            <v>2012-10-31</v>
          </cell>
          <cell r="I310" t="str">
            <v>14900</v>
          </cell>
        </row>
        <row r="311">
          <cell r="A311" t="str">
            <v>480001</v>
          </cell>
          <cell r="B311" t="str">
            <v>1015</v>
          </cell>
          <cell r="C311">
            <v>-391</v>
          </cell>
          <cell r="D311" t="str">
            <v>217</v>
          </cell>
          <cell r="E311" t="str">
            <v>407</v>
          </cell>
          <cell r="F311">
            <v>0</v>
          </cell>
          <cell r="G311">
            <v>11</v>
          </cell>
          <cell r="H311" t="str">
            <v>2012-11-30</v>
          </cell>
          <cell r="I311" t="str">
            <v>11600</v>
          </cell>
        </row>
        <row r="312">
          <cell r="A312" t="str">
            <v>480001</v>
          </cell>
          <cell r="B312" t="str">
            <v>1015</v>
          </cell>
          <cell r="C312">
            <v>-301112</v>
          </cell>
          <cell r="D312" t="str">
            <v>217</v>
          </cell>
          <cell r="E312" t="str">
            <v>407</v>
          </cell>
          <cell r="F312">
            <v>0</v>
          </cell>
          <cell r="G312">
            <v>11</v>
          </cell>
          <cell r="H312" t="str">
            <v>2012-11-30</v>
          </cell>
          <cell r="I312" t="str">
            <v>14900</v>
          </cell>
        </row>
        <row r="313">
          <cell r="A313" t="str">
            <v>480001</v>
          </cell>
          <cell r="B313" t="str">
            <v>1015</v>
          </cell>
          <cell r="C313">
            <v>-1155</v>
          </cell>
          <cell r="D313" t="str">
            <v>217</v>
          </cell>
          <cell r="E313" t="str">
            <v>407</v>
          </cell>
          <cell r="F313">
            <v>0</v>
          </cell>
          <cell r="G313">
            <v>12</v>
          </cell>
          <cell r="H313" t="str">
            <v>2012-12-31</v>
          </cell>
          <cell r="I313" t="str">
            <v>11600</v>
          </cell>
        </row>
        <row r="314">
          <cell r="A314" t="str">
            <v>480001</v>
          </cell>
          <cell r="B314" t="str">
            <v>1015</v>
          </cell>
          <cell r="C314">
            <v>-715717</v>
          </cell>
          <cell r="D314" t="str">
            <v>217</v>
          </cell>
          <cell r="E314" t="str">
            <v>407</v>
          </cell>
          <cell r="F314">
            <v>0</v>
          </cell>
          <cell r="G314">
            <v>12</v>
          </cell>
          <cell r="H314" t="str">
            <v>2012-12-31</v>
          </cell>
          <cell r="I314" t="str">
            <v>14900</v>
          </cell>
        </row>
        <row r="315">
          <cell r="A315" t="str">
            <v>480004</v>
          </cell>
          <cell r="B315" t="str">
            <v>1015</v>
          </cell>
          <cell r="C315">
            <v>1212317.8700000001</v>
          </cell>
          <cell r="D315" t="str">
            <v>215</v>
          </cell>
          <cell r="E315" t="str">
            <v>CET</v>
          </cell>
          <cell r="F315">
            <v>0</v>
          </cell>
          <cell r="G315">
            <v>1</v>
          </cell>
          <cell r="H315" t="str">
            <v>2012-01-31</v>
          </cell>
          <cell r="I315" t="str">
            <v>14900</v>
          </cell>
        </row>
        <row r="316">
          <cell r="A316" t="str">
            <v>480004</v>
          </cell>
          <cell r="B316" t="str">
            <v>1015</v>
          </cell>
          <cell r="C316">
            <v>-18139.52</v>
          </cell>
          <cell r="D316" t="str">
            <v>215</v>
          </cell>
          <cell r="E316" t="str">
            <v>CET</v>
          </cell>
          <cell r="F316">
            <v>0</v>
          </cell>
          <cell r="G316">
            <v>1</v>
          </cell>
          <cell r="H316" t="str">
            <v>2012-01-31</v>
          </cell>
          <cell r="I316" t="str">
            <v>15600</v>
          </cell>
        </row>
        <row r="317">
          <cell r="A317" t="str">
            <v>480004</v>
          </cell>
          <cell r="B317" t="str">
            <v>1015</v>
          </cell>
          <cell r="C317">
            <v>4395512.22</v>
          </cell>
          <cell r="D317" t="str">
            <v>215</v>
          </cell>
          <cell r="E317" t="str">
            <v>CET</v>
          </cell>
          <cell r="F317">
            <v>0</v>
          </cell>
          <cell r="G317">
            <v>2</v>
          </cell>
          <cell r="H317" t="str">
            <v>2012-02-29</v>
          </cell>
          <cell r="I317" t="str">
            <v>14900</v>
          </cell>
        </row>
        <row r="318">
          <cell r="A318" t="str">
            <v>480004</v>
          </cell>
          <cell r="B318" t="str">
            <v>1015</v>
          </cell>
          <cell r="C318">
            <v>14105.28</v>
          </cell>
          <cell r="D318" t="str">
            <v>215</v>
          </cell>
          <cell r="E318" t="str">
            <v>CET</v>
          </cell>
          <cell r="F318">
            <v>0</v>
          </cell>
          <cell r="G318">
            <v>2</v>
          </cell>
          <cell r="H318" t="str">
            <v>2012-02-29</v>
          </cell>
          <cell r="I318" t="str">
            <v>15600</v>
          </cell>
        </row>
        <row r="319">
          <cell r="A319" t="str">
            <v>480004</v>
          </cell>
          <cell r="B319" t="str">
            <v>1015</v>
          </cell>
          <cell r="C319">
            <v>-1907496.01</v>
          </cell>
          <cell r="D319" t="str">
            <v>215</v>
          </cell>
          <cell r="E319" t="str">
            <v>CET</v>
          </cell>
          <cell r="F319">
            <v>0</v>
          </cell>
          <cell r="G319">
            <v>3</v>
          </cell>
          <cell r="H319" t="str">
            <v>2012-03-31</v>
          </cell>
          <cell r="I319" t="str">
            <v>14900</v>
          </cell>
        </row>
        <row r="320">
          <cell r="A320" t="str">
            <v>480004</v>
          </cell>
          <cell r="B320" t="str">
            <v>1015</v>
          </cell>
          <cell r="C320">
            <v>-27836.61</v>
          </cell>
          <cell r="D320" t="str">
            <v>215</v>
          </cell>
          <cell r="E320" t="str">
            <v>CET</v>
          </cell>
          <cell r="F320">
            <v>0</v>
          </cell>
          <cell r="G320">
            <v>3</v>
          </cell>
          <cell r="H320" t="str">
            <v>2012-03-31</v>
          </cell>
          <cell r="I320" t="str">
            <v>15600</v>
          </cell>
        </row>
        <row r="321">
          <cell r="A321" t="str">
            <v>480004</v>
          </cell>
          <cell r="B321" t="str">
            <v>1015</v>
          </cell>
          <cell r="C321">
            <v>377071.95</v>
          </cell>
          <cell r="D321" t="str">
            <v>215</v>
          </cell>
          <cell r="E321" t="str">
            <v>CET</v>
          </cell>
          <cell r="F321">
            <v>0</v>
          </cell>
          <cell r="G321">
            <v>4</v>
          </cell>
          <cell r="H321" t="str">
            <v>2012-04-30</v>
          </cell>
          <cell r="I321" t="str">
            <v>14900</v>
          </cell>
        </row>
        <row r="322">
          <cell r="A322" t="str">
            <v>480004</v>
          </cell>
          <cell r="B322" t="str">
            <v>1015</v>
          </cell>
          <cell r="C322">
            <v>2699.1</v>
          </cell>
          <cell r="D322" t="str">
            <v>215</v>
          </cell>
          <cell r="E322" t="str">
            <v>CET</v>
          </cell>
          <cell r="F322">
            <v>0</v>
          </cell>
          <cell r="G322">
            <v>4</v>
          </cell>
          <cell r="H322" t="str">
            <v>2012-04-30</v>
          </cell>
          <cell r="I322" t="str">
            <v>15600</v>
          </cell>
        </row>
        <row r="323">
          <cell r="A323" t="str">
            <v>480004</v>
          </cell>
          <cell r="B323" t="str">
            <v>1015</v>
          </cell>
          <cell r="C323">
            <v>-1000753.64</v>
          </cell>
          <cell r="D323" t="str">
            <v>215</v>
          </cell>
          <cell r="E323" t="str">
            <v>CET</v>
          </cell>
          <cell r="F323">
            <v>0</v>
          </cell>
          <cell r="G323">
            <v>5</v>
          </cell>
          <cell r="H323" t="str">
            <v>2012-05-31</v>
          </cell>
          <cell r="I323" t="str">
            <v>14900</v>
          </cell>
        </row>
        <row r="324">
          <cell r="A324" t="str">
            <v>480004</v>
          </cell>
          <cell r="B324" t="str">
            <v>1015</v>
          </cell>
          <cell r="C324">
            <v>-8754.9</v>
          </cell>
          <cell r="D324" t="str">
            <v>215</v>
          </cell>
          <cell r="E324" t="str">
            <v>CET</v>
          </cell>
          <cell r="F324">
            <v>0</v>
          </cell>
          <cell r="G324">
            <v>5</v>
          </cell>
          <cell r="H324" t="str">
            <v>2012-05-31</v>
          </cell>
          <cell r="I324" t="str">
            <v>15600</v>
          </cell>
        </row>
        <row r="325">
          <cell r="A325" t="str">
            <v>480004</v>
          </cell>
          <cell r="B325" t="str">
            <v>1015</v>
          </cell>
          <cell r="C325">
            <v>-2266825.62</v>
          </cell>
          <cell r="D325" t="str">
            <v>215</v>
          </cell>
          <cell r="E325" t="str">
            <v>CET</v>
          </cell>
          <cell r="F325">
            <v>0</v>
          </cell>
          <cell r="G325">
            <v>6</v>
          </cell>
          <cell r="H325" t="str">
            <v>2012-06-30</v>
          </cell>
          <cell r="I325" t="str">
            <v>14900</v>
          </cell>
        </row>
        <row r="326">
          <cell r="A326" t="str">
            <v>480004</v>
          </cell>
          <cell r="B326" t="str">
            <v>1015</v>
          </cell>
          <cell r="C326">
            <v>-37076.300000000003</v>
          </cell>
          <cell r="D326" t="str">
            <v>215</v>
          </cell>
          <cell r="E326" t="str">
            <v>CET</v>
          </cell>
          <cell r="F326">
            <v>0</v>
          </cell>
          <cell r="G326">
            <v>6</v>
          </cell>
          <cell r="H326" t="str">
            <v>2012-06-30</v>
          </cell>
          <cell r="I326" t="str">
            <v>15600</v>
          </cell>
        </row>
        <row r="327">
          <cell r="A327" t="str">
            <v>480004</v>
          </cell>
          <cell r="B327" t="str">
            <v>1015</v>
          </cell>
          <cell r="C327">
            <v>-13253.4</v>
          </cell>
          <cell r="D327" t="str">
            <v>215</v>
          </cell>
          <cell r="E327" t="str">
            <v>CET</v>
          </cell>
          <cell r="F327">
            <v>0</v>
          </cell>
          <cell r="G327">
            <v>7</v>
          </cell>
          <cell r="H327" t="str">
            <v>2012-07-31</v>
          </cell>
          <cell r="I327" t="str">
            <v>14900</v>
          </cell>
        </row>
        <row r="328">
          <cell r="A328" t="str">
            <v>480004</v>
          </cell>
          <cell r="B328" t="str">
            <v>1015</v>
          </cell>
          <cell r="C328">
            <v>5989.56</v>
          </cell>
          <cell r="D328" t="str">
            <v>215</v>
          </cell>
          <cell r="E328" t="str">
            <v>CET</v>
          </cell>
          <cell r="F328">
            <v>0</v>
          </cell>
          <cell r="G328">
            <v>7</v>
          </cell>
          <cell r="H328" t="str">
            <v>2012-07-31</v>
          </cell>
          <cell r="I328" t="str">
            <v>15600</v>
          </cell>
        </row>
        <row r="329">
          <cell r="A329" t="str">
            <v>480004</v>
          </cell>
          <cell r="B329" t="str">
            <v>1015</v>
          </cell>
          <cell r="C329">
            <v>-271466.28000000003</v>
          </cell>
          <cell r="D329" t="str">
            <v>215</v>
          </cell>
          <cell r="E329" t="str">
            <v>CET</v>
          </cell>
          <cell r="F329">
            <v>0</v>
          </cell>
          <cell r="G329">
            <v>8</v>
          </cell>
          <cell r="H329" t="str">
            <v>2012-08-31</v>
          </cell>
          <cell r="I329" t="str">
            <v>14900</v>
          </cell>
        </row>
        <row r="330">
          <cell r="A330" t="str">
            <v>480004</v>
          </cell>
          <cell r="B330" t="str">
            <v>1015</v>
          </cell>
          <cell r="C330">
            <v>80842.23</v>
          </cell>
          <cell r="D330" t="str">
            <v>215</v>
          </cell>
          <cell r="E330" t="str">
            <v>CET</v>
          </cell>
          <cell r="F330">
            <v>0</v>
          </cell>
          <cell r="G330">
            <v>8</v>
          </cell>
          <cell r="H330" t="str">
            <v>2012-08-31</v>
          </cell>
          <cell r="I330" t="str">
            <v>15600</v>
          </cell>
        </row>
        <row r="331">
          <cell r="A331" t="str">
            <v>480004</v>
          </cell>
          <cell r="B331" t="str">
            <v>1015</v>
          </cell>
          <cell r="C331">
            <v>-798128.95</v>
          </cell>
          <cell r="D331" t="str">
            <v>215</v>
          </cell>
          <cell r="E331" t="str">
            <v>CET</v>
          </cell>
          <cell r="F331">
            <v>0</v>
          </cell>
          <cell r="G331">
            <v>9</v>
          </cell>
          <cell r="H331" t="str">
            <v>2012-09-30</v>
          </cell>
          <cell r="I331" t="str">
            <v>14900</v>
          </cell>
        </row>
        <row r="332">
          <cell r="A332" t="str">
            <v>480004</v>
          </cell>
          <cell r="B332" t="str">
            <v>1015</v>
          </cell>
          <cell r="C332">
            <v>51569.41</v>
          </cell>
          <cell r="D332" t="str">
            <v>215</v>
          </cell>
          <cell r="E332" t="str">
            <v>CET</v>
          </cell>
          <cell r="F332">
            <v>0</v>
          </cell>
          <cell r="G332">
            <v>9</v>
          </cell>
          <cell r="H332" t="str">
            <v>2012-09-30</v>
          </cell>
          <cell r="I332" t="str">
            <v>15600</v>
          </cell>
        </row>
        <row r="333">
          <cell r="A333" t="str">
            <v>480004</v>
          </cell>
          <cell r="B333" t="str">
            <v>1015</v>
          </cell>
          <cell r="C333">
            <v>-154712.15</v>
          </cell>
          <cell r="D333" t="str">
            <v>215</v>
          </cell>
          <cell r="E333" t="str">
            <v>CET</v>
          </cell>
          <cell r="F333">
            <v>0</v>
          </cell>
          <cell r="G333">
            <v>10</v>
          </cell>
          <cell r="H333" t="str">
            <v>2012-10-31</v>
          </cell>
          <cell r="I333" t="str">
            <v>14900</v>
          </cell>
        </row>
        <row r="334">
          <cell r="A334" t="str">
            <v>480004</v>
          </cell>
          <cell r="B334" t="str">
            <v>1015</v>
          </cell>
          <cell r="C334">
            <v>-88383.23</v>
          </cell>
          <cell r="D334" t="str">
            <v>215</v>
          </cell>
          <cell r="E334" t="str">
            <v>CET</v>
          </cell>
          <cell r="F334">
            <v>0</v>
          </cell>
          <cell r="G334">
            <v>10</v>
          </cell>
          <cell r="H334" t="str">
            <v>2012-10-31</v>
          </cell>
          <cell r="I334" t="str">
            <v>15600</v>
          </cell>
        </row>
        <row r="335">
          <cell r="A335" t="str">
            <v>480004</v>
          </cell>
          <cell r="B335" t="str">
            <v>1015</v>
          </cell>
          <cell r="C335">
            <v>2528943.81</v>
          </cell>
          <cell r="D335" t="str">
            <v>215</v>
          </cell>
          <cell r="E335" t="str">
            <v>CET</v>
          </cell>
          <cell r="F335">
            <v>0</v>
          </cell>
          <cell r="G335">
            <v>11</v>
          </cell>
          <cell r="H335" t="str">
            <v>2012-11-30</v>
          </cell>
          <cell r="I335" t="str">
            <v>14900</v>
          </cell>
        </row>
        <row r="336">
          <cell r="A336" t="str">
            <v>480004</v>
          </cell>
          <cell r="B336" t="str">
            <v>1015</v>
          </cell>
          <cell r="C336">
            <v>94651.68</v>
          </cell>
          <cell r="D336" t="str">
            <v>215</v>
          </cell>
          <cell r="E336" t="str">
            <v>CET</v>
          </cell>
          <cell r="F336">
            <v>0</v>
          </cell>
          <cell r="G336">
            <v>11</v>
          </cell>
          <cell r="H336" t="str">
            <v>2012-11-30</v>
          </cell>
          <cell r="I336" t="str">
            <v>15600</v>
          </cell>
        </row>
        <row r="337">
          <cell r="A337" t="str">
            <v>480004</v>
          </cell>
          <cell r="B337" t="str">
            <v>1015</v>
          </cell>
          <cell r="C337">
            <v>588242.67000000004</v>
          </cell>
          <cell r="D337" t="str">
            <v>215</v>
          </cell>
          <cell r="E337" t="str">
            <v>CET</v>
          </cell>
          <cell r="F337">
            <v>0</v>
          </cell>
          <cell r="G337">
            <v>12</v>
          </cell>
          <cell r="H337" t="str">
            <v>2012-12-31</v>
          </cell>
          <cell r="I337" t="str">
            <v>14900</v>
          </cell>
        </row>
        <row r="338">
          <cell r="A338" t="str">
            <v>480004</v>
          </cell>
          <cell r="B338" t="str">
            <v>1015</v>
          </cell>
          <cell r="C338">
            <v>116707.45</v>
          </cell>
          <cell r="D338" t="str">
            <v>215</v>
          </cell>
          <cell r="E338" t="str">
            <v>CET</v>
          </cell>
          <cell r="F338">
            <v>0</v>
          </cell>
          <cell r="G338">
            <v>12</v>
          </cell>
          <cell r="H338" t="str">
            <v>2012-12-31</v>
          </cell>
          <cell r="I338" t="str">
            <v>15600</v>
          </cell>
        </row>
        <row r="339">
          <cell r="A339" t="str">
            <v>480005</v>
          </cell>
          <cell r="B339" t="str">
            <v>1015</v>
          </cell>
          <cell r="C339">
            <v>-16369.08</v>
          </cell>
          <cell r="D339" t="str">
            <v>216</v>
          </cell>
          <cell r="E339" t="str">
            <v>407</v>
          </cell>
          <cell r="F339">
            <v>0</v>
          </cell>
          <cell r="G339">
            <v>1</v>
          </cell>
          <cell r="H339" t="str">
            <v>2012-01-31</v>
          </cell>
          <cell r="I339" t="str">
            <v>11600</v>
          </cell>
        </row>
        <row r="340">
          <cell r="A340" t="str">
            <v>480005</v>
          </cell>
          <cell r="B340" t="str">
            <v>1015</v>
          </cell>
          <cell r="C340">
            <v>-8092352.0999999996</v>
          </cell>
          <cell r="D340" t="str">
            <v>216</v>
          </cell>
          <cell r="E340" t="str">
            <v>407</v>
          </cell>
          <cell r="F340">
            <v>0</v>
          </cell>
          <cell r="G340">
            <v>1</v>
          </cell>
          <cell r="H340" t="str">
            <v>2012-01-31</v>
          </cell>
          <cell r="I340" t="str">
            <v>14900</v>
          </cell>
        </row>
        <row r="341">
          <cell r="A341" t="str">
            <v>480005</v>
          </cell>
          <cell r="B341" t="str">
            <v>1015</v>
          </cell>
          <cell r="C341">
            <v>-13830.87</v>
          </cell>
          <cell r="D341" t="str">
            <v>216</v>
          </cell>
          <cell r="E341" t="str">
            <v>407</v>
          </cell>
          <cell r="F341">
            <v>0</v>
          </cell>
          <cell r="G341">
            <v>2</v>
          </cell>
          <cell r="H341" t="str">
            <v>2012-02-29</v>
          </cell>
          <cell r="I341" t="str">
            <v>11600</v>
          </cell>
        </row>
        <row r="342">
          <cell r="A342" t="str">
            <v>480005</v>
          </cell>
          <cell r="B342" t="str">
            <v>1015</v>
          </cell>
          <cell r="C342">
            <v>-6444589.2400000002</v>
          </cell>
          <cell r="D342" t="str">
            <v>216</v>
          </cell>
          <cell r="E342" t="str">
            <v>407</v>
          </cell>
          <cell r="F342">
            <v>0</v>
          </cell>
          <cell r="G342">
            <v>2</v>
          </cell>
          <cell r="H342" t="str">
            <v>2012-02-29</v>
          </cell>
          <cell r="I342" t="str">
            <v>14900</v>
          </cell>
        </row>
        <row r="343">
          <cell r="A343" t="str">
            <v>480005</v>
          </cell>
          <cell r="B343" t="str">
            <v>1015</v>
          </cell>
          <cell r="C343">
            <v>-8881.5499999999993</v>
          </cell>
          <cell r="D343" t="str">
            <v>216</v>
          </cell>
          <cell r="E343" t="str">
            <v>407</v>
          </cell>
          <cell r="F343">
            <v>0</v>
          </cell>
          <cell r="G343">
            <v>3</v>
          </cell>
          <cell r="H343" t="str">
            <v>2012-03-31</v>
          </cell>
          <cell r="I343" t="str">
            <v>11600</v>
          </cell>
        </row>
        <row r="344">
          <cell r="A344" t="str">
            <v>480005</v>
          </cell>
          <cell r="B344" t="str">
            <v>1015</v>
          </cell>
          <cell r="C344">
            <v>-4127728.76</v>
          </cell>
          <cell r="D344" t="str">
            <v>216</v>
          </cell>
          <cell r="E344" t="str">
            <v>407</v>
          </cell>
          <cell r="F344">
            <v>0</v>
          </cell>
          <cell r="G344">
            <v>3</v>
          </cell>
          <cell r="H344" t="str">
            <v>2012-03-31</v>
          </cell>
          <cell r="I344" t="str">
            <v>14900</v>
          </cell>
        </row>
        <row r="345">
          <cell r="A345" t="str">
            <v>480005</v>
          </cell>
          <cell r="B345" t="str">
            <v>1015</v>
          </cell>
          <cell r="C345">
            <v>-5496.33</v>
          </cell>
          <cell r="D345" t="str">
            <v>216</v>
          </cell>
          <cell r="E345" t="str">
            <v>407</v>
          </cell>
          <cell r="F345">
            <v>0</v>
          </cell>
          <cell r="G345">
            <v>4</v>
          </cell>
          <cell r="H345" t="str">
            <v>2012-04-30</v>
          </cell>
          <cell r="I345" t="str">
            <v>11600</v>
          </cell>
        </row>
        <row r="346">
          <cell r="A346" t="str">
            <v>480005</v>
          </cell>
          <cell r="B346" t="str">
            <v>1015</v>
          </cell>
          <cell r="C346">
            <v>-3103942.89</v>
          </cell>
          <cell r="D346" t="str">
            <v>216</v>
          </cell>
          <cell r="E346" t="str">
            <v>407</v>
          </cell>
          <cell r="F346">
            <v>0</v>
          </cell>
          <cell r="G346">
            <v>4</v>
          </cell>
          <cell r="H346" t="str">
            <v>2012-04-30</v>
          </cell>
          <cell r="I346" t="str">
            <v>14900</v>
          </cell>
        </row>
        <row r="347">
          <cell r="A347" t="str">
            <v>480005</v>
          </cell>
          <cell r="B347" t="str">
            <v>1015</v>
          </cell>
          <cell r="C347">
            <v>-3299</v>
          </cell>
          <cell r="D347" t="str">
            <v>216</v>
          </cell>
          <cell r="E347" t="str">
            <v>407</v>
          </cell>
          <cell r="F347">
            <v>0</v>
          </cell>
          <cell r="G347">
            <v>5</v>
          </cell>
          <cell r="H347" t="str">
            <v>2012-05-31</v>
          </cell>
          <cell r="I347" t="str">
            <v>11600</v>
          </cell>
        </row>
        <row r="348">
          <cell r="A348" t="str">
            <v>480005</v>
          </cell>
          <cell r="B348" t="str">
            <v>1015</v>
          </cell>
          <cell r="C348">
            <v>-1509306.84</v>
          </cell>
          <cell r="D348" t="str">
            <v>216</v>
          </cell>
          <cell r="E348" t="str">
            <v>407</v>
          </cell>
          <cell r="F348">
            <v>0</v>
          </cell>
          <cell r="G348">
            <v>5</v>
          </cell>
          <cell r="H348" t="str">
            <v>2012-05-31</v>
          </cell>
          <cell r="I348" t="str">
            <v>14900</v>
          </cell>
        </row>
        <row r="349">
          <cell r="A349" t="str">
            <v>480005</v>
          </cell>
          <cell r="B349" t="str">
            <v>1015</v>
          </cell>
          <cell r="C349">
            <v>-1588.31</v>
          </cell>
          <cell r="D349" t="str">
            <v>216</v>
          </cell>
          <cell r="E349" t="str">
            <v>407</v>
          </cell>
          <cell r="F349">
            <v>0</v>
          </cell>
          <cell r="G349">
            <v>6</v>
          </cell>
          <cell r="H349" t="str">
            <v>2012-06-30</v>
          </cell>
          <cell r="I349" t="str">
            <v>11600</v>
          </cell>
        </row>
        <row r="350">
          <cell r="A350" t="str">
            <v>480005</v>
          </cell>
          <cell r="B350" t="str">
            <v>1015</v>
          </cell>
          <cell r="C350">
            <v>-917079.56</v>
          </cell>
          <cell r="D350" t="str">
            <v>216</v>
          </cell>
          <cell r="E350" t="str">
            <v>407</v>
          </cell>
          <cell r="F350">
            <v>0</v>
          </cell>
          <cell r="G350">
            <v>6</v>
          </cell>
          <cell r="H350" t="str">
            <v>2012-06-30</v>
          </cell>
          <cell r="I350" t="str">
            <v>14900</v>
          </cell>
        </row>
        <row r="351">
          <cell r="A351" t="str">
            <v>480005</v>
          </cell>
          <cell r="B351" t="str">
            <v>1015</v>
          </cell>
          <cell r="C351">
            <v>-1771.67</v>
          </cell>
          <cell r="D351" t="str">
            <v>216</v>
          </cell>
          <cell r="E351" t="str">
            <v>407</v>
          </cell>
          <cell r="F351">
            <v>0</v>
          </cell>
          <cell r="G351">
            <v>7</v>
          </cell>
          <cell r="H351" t="str">
            <v>2012-07-31</v>
          </cell>
          <cell r="I351" t="str">
            <v>11600</v>
          </cell>
        </row>
        <row r="352">
          <cell r="A352" t="str">
            <v>480005</v>
          </cell>
          <cell r="B352" t="str">
            <v>1015</v>
          </cell>
          <cell r="C352">
            <v>-912767.86</v>
          </cell>
          <cell r="D352" t="str">
            <v>216</v>
          </cell>
          <cell r="E352" t="str">
            <v>407</v>
          </cell>
          <cell r="F352">
            <v>0</v>
          </cell>
          <cell r="G352">
            <v>7</v>
          </cell>
          <cell r="H352" t="str">
            <v>2012-07-31</v>
          </cell>
          <cell r="I352" t="str">
            <v>14900</v>
          </cell>
        </row>
        <row r="353">
          <cell r="A353" t="str">
            <v>480005</v>
          </cell>
          <cell r="B353" t="str">
            <v>1015</v>
          </cell>
          <cell r="C353">
            <v>-1677.08</v>
          </cell>
          <cell r="D353" t="str">
            <v>216</v>
          </cell>
          <cell r="E353" t="str">
            <v>407</v>
          </cell>
          <cell r="F353">
            <v>0</v>
          </cell>
          <cell r="G353">
            <v>8</v>
          </cell>
          <cell r="H353" t="str">
            <v>2012-08-31</v>
          </cell>
          <cell r="I353" t="str">
            <v>11600</v>
          </cell>
        </row>
        <row r="354">
          <cell r="A354" t="str">
            <v>480005</v>
          </cell>
          <cell r="B354" t="str">
            <v>1015</v>
          </cell>
          <cell r="C354">
            <v>-831637.37</v>
          </cell>
          <cell r="D354" t="str">
            <v>216</v>
          </cell>
          <cell r="E354" t="str">
            <v>407</v>
          </cell>
          <cell r="F354">
            <v>0</v>
          </cell>
          <cell r="G354">
            <v>8</v>
          </cell>
          <cell r="H354" t="str">
            <v>2012-08-31</v>
          </cell>
          <cell r="I354" t="str">
            <v>14900</v>
          </cell>
        </row>
        <row r="355">
          <cell r="A355" t="str">
            <v>480005</v>
          </cell>
          <cell r="B355" t="str">
            <v>1015</v>
          </cell>
          <cell r="C355">
            <v>-1644.9</v>
          </cell>
          <cell r="D355" t="str">
            <v>216</v>
          </cell>
          <cell r="E355" t="str">
            <v>407</v>
          </cell>
          <cell r="F355">
            <v>0</v>
          </cell>
          <cell r="G355">
            <v>9</v>
          </cell>
          <cell r="H355" t="str">
            <v>2012-09-30</v>
          </cell>
          <cell r="I355" t="str">
            <v>11600</v>
          </cell>
        </row>
        <row r="356">
          <cell r="A356" t="str">
            <v>480005</v>
          </cell>
          <cell r="B356" t="str">
            <v>1015</v>
          </cell>
          <cell r="C356">
            <v>-743009.7</v>
          </cell>
          <cell r="D356" t="str">
            <v>216</v>
          </cell>
          <cell r="E356" t="str">
            <v>407</v>
          </cell>
          <cell r="F356">
            <v>0</v>
          </cell>
          <cell r="G356">
            <v>9</v>
          </cell>
          <cell r="H356" t="str">
            <v>2012-09-30</v>
          </cell>
          <cell r="I356" t="str">
            <v>14900</v>
          </cell>
        </row>
        <row r="357">
          <cell r="A357" t="str">
            <v>480005</v>
          </cell>
          <cell r="B357" t="str">
            <v>1015</v>
          </cell>
          <cell r="C357">
            <v>-2850.88</v>
          </cell>
          <cell r="D357" t="str">
            <v>216</v>
          </cell>
          <cell r="E357" t="str">
            <v>407</v>
          </cell>
          <cell r="F357">
            <v>0</v>
          </cell>
          <cell r="G357">
            <v>10</v>
          </cell>
          <cell r="H357" t="str">
            <v>2012-10-31</v>
          </cell>
          <cell r="I357" t="str">
            <v>11600</v>
          </cell>
        </row>
        <row r="358">
          <cell r="A358" t="str">
            <v>480005</v>
          </cell>
          <cell r="B358" t="str">
            <v>1015</v>
          </cell>
          <cell r="C358">
            <v>-1620661.48</v>
          </cell>
          <cell r="D358" t="str">
            <v>216</v>
          </cell>
          <cell r="E358" t="str">
            <v>407</v>
          </cell>
          <cell r="F358">
            <v>0</v>
          </cell>
          <cell r="G358">
            <v>10</v>
          </cell>
          <cell r="H358" t="str">
            <v>2012-10-31</v>
          </cell>
          <cell r="I358" t="str">
            <v>14900</v>
          </cell>
        </row>
        <row r="359">
          <cell r="A359" t="str">
            <v>480005</v>
          </cell>
          <cell r="B359" t="str">
            <v>1015</v>
          </cell>
          <cell r="C359">
            <v>-7295.11</v>
          </cell>
          <cell r="D359" t="str">
            <v>216</v>
          </cell>
          <cell r="E359" t="str">
            <v>407</v>
          </cell>
          <cell r="F359">
            <v>0</v>
          </cell>
          <cell r="G359">
            <v>11</v>
          </cell>
          <cell r="H359" t="str">
            <v>2012-11-30</v>
          </cell>
          <cell r="I359" t="str">
            <v>11600</v>
          </cell>
        </row>
        <row r="360">
          <cell r="A360" t="str">
            <v>480005</v>
          </cell>
          <cell r="B360" t="str">
            <v>1015</v>
          </cell>
          <cell r="C360">
            <v>-3466021.02</v>
          </cell>
          <cell r="D360" t="str">
            <v>216</v>
          </cell>
          <cell r="E360" t="str">
            <v>407</v>
          </cell>
          <cell r="F360">
            <v>0</v>
          </cell>
          <cell r="G360">
            <v>11</v>
          </cell>
          <cell r="H360" t="str">
            <v>2012-11-30</v>
          </cell>
          <cell r="I360" t="str">
            <v>14900</v>
          </cell>
        </row>
        <row r="361">
          <cell r="A361" t="str">
            <v>480005</v>
          </cell>
          <cell r="B361" t="str">
            <v>1015</v>
          </cell>
          <cell r="C361">
            <v>-9677.74</v>
          </cell>
          <cell r="D361" t="str">
            <v>216</v>
          </cell>
          <cell r="E361" t="str">
            <v>407</v>
          </cell>
          <cell r="F361">
            <v>0</v>
          </cell>
          <cell r="G361">
            <v>12</v>
          </cell>
          <cell r="H361" t="str">
            <v>2012-12-31</v>
          </cell>
          <cell r="I361" t="str">
            <v>11600</v>
          </cell>
        </row>
        <row r="362">
          <cell r="A362" t="str">
            <v>480005</v>
          </cell>
          <cell r="B362" t="str">
            <v>1015</v>
          </cell>
          <cell r="C362">
            <v>-4511367.93</v>
          </cell>
          <cell r="D362" t="str">
            <v>216</v>
          </cell>
          <cell r="E362" t="str">
            <v>407</v>
          </cell>
          <cell r="F362">
            <v>0</v>
          </cell>
          <cell r="G362">
            <v>12</v>
          </cell>
          <cell r="H362" t="str">
            <v>2012-12-31</v>
          </cell>
          <cell r="I362" t="str">
            <v>14900</v>
          </cell>
        </row>
        <row r="363">
          <cell r="A363" t="str">
            <v>480005</v>
          </cell>
          <cell r="B363" t="str">
            <v>1015</v>
          </cell>
          <cell r="C363">
            <v>-53524.41</v>
          </cell>
          <cell r="D363" t="str">
            <v>216</v>
          </cell>
          <cell r="E363" t="str">
            <v>453</v>
          </cell>
          <cell r="F363">
            <v>0</v>
          </cell>
          <cell r="G363">
            <v>1</v>
          </cell>
          <cell r="H363" t="str">
            <v>2012-01-31</v>
          </cell>
          <cell r="I363" t="str">
            <v>15600</v>
          </cell>
        </row>
        <row r="364">
          <cell r="A364" t="str">
            <v>480005</v>
          </cell>
          <cell r="B364" t="str">
            <v>1015</v>
          </cell>
          <cell r="C364">
            <v>-45448.81</v>
          </cell>
          <cell r="D364" t="str">
            <v>216</v>
          </cell>
          <cell r="E364" t="str">
            <v>453</v>
          </cell>
          <cell r="F364">
            <v>0</v>
          </cell>
          <cell r="G364">
            <v>2</v>
          </cell>
          <cell r="H364" t="str">
            <v>2012-02-29</v>
          </cell>
          <cell r="I364" t="str">
            <v>15600</v>
          </cell>
        </row>
        <row r="365">
          <cell r="A365" t="str">
            <v>480005</v>
          </cell>
          <cell r="B365" t="str">
            <v>1015</v>
          </cell>
          <cell r="C365">
            <v>-35850.25</v>
          </cell>
          <cell r="D365" t="str">
            <v>216</v>
          </cell>
          <cell r="E365" t="str">
            <v>453</v>
          </cell>
          <cell r="F365">
            <v>0</v>
          </cell>
          <cell r="G365">
            <v>3</v>
          </cell>
          <cell r="H365" t="str">
            <v>2012-03-31</v>
          </cell>
          <cell r="I365" t="str">
            <v>15600</v>
          </cell>
        </row>
        <row r="366">
          <cell r="A366" t="str">
            <v>480005</v>
          </cell>
          <cell r="B366" t="str">
            <v>1015</v>
          </cell>
          <cell r="C366">
            <v>-23668.05</v>
          </cell>
          <cell r="D366" t="str">
            <v>216</v>
          </cell>
          <cell r="E366" t="str">
            <v>453</v>
          </cell>
          <cell r="F366">
            <v>0</v>
          </cell>
          <cell r="G366">
            <v>4</v>
          </cell>
          <cell r="H366" t="str">
            <v>2012-04-30</v>
          </cell>
          <cell r="I366" t="str">
            <v>15600</v>
          </cell>
        </row>
        <row r="367">
          <cell r="A367" t="str">
            <v>480005</v>
          </cell>
          <cell r="B367" t="str">
            <v>1015</v>
          </cell>
          <cell r="C367">
            <v>-14703.24</v>
          </cell>
          <cell r="D367" t="str">
            <v>216</v>
          </cell>
          <cell r="E367" t="str">
            <v>453</v>
          </cell>
          <cell r="F367">
            <v>0</v>
          </cell>
          <cell r="G367">
            <v>5</v>
          </cell>
          <cell r="H367" t="str">
            <v>2012-05-31</v>
          </cell>
          <cell r="I367" t="str">
            <v>15600</v>
          </cell>
        </row>
        <row r="368">
          <cell r="A368" t="str">
            <v>480005</v>
          </cell>
          <cell r="B368" t="str">
            <v>1015</v>
          </cell>
          <cell r="C368">
            <v>-5462.33</v>
          </cell>
          <cell r="D368" t="str">
            <v>216</v>
          </cell>
          <cell r="E368" t="str">
            <v>453</v>
          </cell>
          <cell r="F368">
            <v>0</v>
          </cell>
          <cell r="G368">
            <v>6</v>
          </cell>
          <cell r="H368" t="str">
            <v>2012-06-30</v>
          </cell>
          <cell r="I368" t="str">
            <v>15600</v>
          </cell>
        </row>
        <row r="369">
          <cell r="A369" t="str">
            <v>480005</v>
          </cell>
          <cell r="B369" t="str">
            <v>1015</v>
          </cell>
          <cell r="C369">
            <v>-5356.64</v>
          </cell>
          <cell r="D369" t="str">
            <v>216</v>
          </cell>
          <cell r="E369" t="str">
            <v>453</v>
          </cell>
          <cell r="F369">
            <v>0</v>
          </cell>
          <cell r="G369">
            <v>7</v>
          </cell>
          <cell r="H369" t="str">
            <v>2012-07-31</v>
          </cell>
          <cell r="I369" t="str">
            <v>15600</v>
          </cell>
        </row>
        <row r="370">
          <cell r="A370" t="str">
            <v>480005</v>
          </cell>
          <cell r="B370" t="str">
            <v>1015</v>
          </cell>
          <cell r="C370">
            <v>-5007.57</v>
          </cell>
          <cell r="D370" t="str">
            <v>216</v>
          </cell>
          <cell r="E370" t="str">
            <v>453</v>
          </cell>
          <cell r="F370">
            <v>0</v>
          </cell>
          <cell r="G370">
            <v>8</v>
          </cell>
          <cell r="H370" t="str">
            <v>2012-08-31</v>
          </cell>
          <cell r="I370" t="str">
            <v>15600</v>
          </cell>
        </row>
        <row r="371">
          <cell r="A371" t="str">
            <v>480005</v>
          </cell>
          <cell r="B371" t="str">
            <v>1015</v>
          </cell>
          <cell r="C371">
            <v>-7490.75</v>
          </cell>
          <cell r="D371" t="str">
            <v>216</v>
          </cell>
          <cell r="E371" t="str">
            <v>453</v>
          </cell>
          <cell r="F371">
            <v>0</v>
          </cell>
          <cell r="G371">
            <v>9</v>
          </cell>
          <cell r="H371" t="str">
            <v>2012-09-30</v>
          </cell>
          <cell r="I371" t="str">
            <v>15600</v>
          </cell>
        </row>
        <row r="372">
          <cell r="A372" t="str">
            <v>480005</v>
          </cell>
          <cell r="B372" t="str">
            <v>1015</v>
          </cell>
          <cell r="C372">
            <v>-10611.83</v>
          </cell>
          <cell r="D372" t="str">
            <v>216</v>
          </cell>
          <cell r="E372" t="str">
            <v>453</v>
          </cell>
          <cell r="F372">
            <v>0</v>
          </cell>
          <cell r="G372">
            <v>10</v>
          </cell>
          <cell r="H372" t="str">
            <v>2012-10-31</v>
          </cell>
          <cell r="I372" t="str">
            <v>15600</v>
          </cell>
        </row>
        <row r="373">
          <cell r="A373" t="str">
            <v>480005</v>
          </cell>
          <cell r="B373" t="str">
            <v>1015</v>
          </cell>
          <cell r="C373">
            <v>-24984.36</v>
          </cell>
          <cell r="D373" t="str">
            <v>216</v>
          </cell>
          <cell r="E373" t="str">
            <v>453</v>
          </cell>
          <cell r="F373">
            <v>0</v>
          </cell>
          <cell r="G373">
            <v>11</v>
          </cell>
          <cell r="H373" t="str">
            <v>2012-11-30</v>
          </cell>
          <cell r="I373" t="str">
            <v>15600</v>
          </cell>
        </row>
        <row r="374">
          <cell r="A374" t="str">
            <v>480005</v>
          </cell>
          <cell r="B374" t="str">
            <v>1015</v>
          </cell>
          <cell r="C374">
            <v>-34826.78</v>
          </cell>
          <cell r="D374" t="str">
            <v>216</v>
          </cell>
          <cell r="E374" t="str">
            <v>453</v>
          </cell>
          <cell r="F374">
            <v>0</v>
          </cell>
          <cell r="G374">
            <v>12</v>
          </cell>
          <cell r="H374" t="str">
            <v>2012-12-31</v>
          </cell>
          <cell r="I374" t="str">
            <v>15600</v>
          </cell>
        </row>
        <row r="375">
          <cell r="A375" t="str">
            <v>481000</v>
          </cell>
          <cell r="B375" t="str">
            <v>1015</v>
          </cell>
          <cell r="C375">
            <v>-162801.10999999999</v>
          </cell>
          <cell r="D375" t="str">
            <v>202</v>
          </cell>
          <cell r="E375" t="str">
            <v>402</v>
          </cell>
          <cell r="F375">
            <v>-255266.43</v>
          </cell>
          <cell r="G375">
            <v>1</v>
          </cell>
          <cell r="H375" t="str">
            <v>2012-01-31</v>
          </cell>
          <cell r="I375" t="str">
            <v>14900</v>
          </cell>
        </row>
        <row r="376">
          <cell r="A376" t="str">
            <v>481000</v>
          </cell>
          <cell r="B376" t="str">
            <v>1015</v>
          </cell>
          <cell r="C376">
            <v>-149822.25</v>
          </cell>
          <cell r="D376" t="str">
            <v>202</v>
          </cell>
          <cell r="E376" t="str">
            <v>402</v>
          </cell>
          <cell r="F376">
            <v>-227903.13</v>
          </cell>
          <cell r="G376">
            <v>2</v>
          </cell>
          <cell r="H376" t="str">
            <v>2012-02-29</v>
          </cell>
          <cell r="I376" t="str">
            <v>14900</v>
          </cell>
        </row>
        <row r="377">
          <cell r="A377" t="str">
            <v>481000</v>
          </cell>
          <cell r="B377" t="str">
            <v>1015</v>
          </cell>
          <cell r="C377">
            <v>-146688.67000000001</v>
          </cell>
          <cell r="D377" t="str">
            <v>202</v>
          </cell>
          <cell r="E377" t="str">
            <v>402</v>
          </cell>
          <cell r="F377">
            <v>-226074.57</v>
          </cell>
          <cell r="G377">
            <v>3</v>
          </cell>
          <cell r="H377" t="str">
            <v>2012-03-31</v>
          </cell>
          <cell r="I377" t="str">
            <v>14900</v>
          </cell>
        </row>
        <row r="378">
          <cell r="A378" t="str">
            <v>481000</v>
          </cell>
          <cell r="B378" t="str">
            <v>1015</v>
          </cell>
          <cell r="C378">
            <v>-124291.98</v>
          </cell>
          <cell r="D378" t="str">
            <v>202</v>
          </cell>
          <cell r="E378" t="str">
            <v>402</v>
          </cell>
          <cell r="F378">
            <v>-198256.3</v>
          </cell>
          <cell r="G378">
            <v>4</v>
          </cell>
          <cell r="H378" t="str">
            <v>2012-04-30</v>
          </cell>
          <cell r="I378" t="str">
            <v>14900</v>
          </cell>
        </row>
        <row r="379">
          <cell r="A379" t="str">
            <v>481000</v>
          </cell>
          <cell r="B379" t="str">
            <v>1015</v>
          </cell>
          <cell r="C379">
            <v>-107301.32</v>
          </cell>
          <cell r="D379" t="str">
            <v>202</v>
          </cell>
          <cell r="E379" t="str">
            <v>402</v>
          </cell>
          <cell r="F379">
            <v>-180491.53</v>
          </cell>
          <cell r="G379">
            <v>5</v>
          </cell>
          <cell r="H379" t="str">
            <v>2012-05-31</v>
          </cell>
          <cell r="I379" t="str">
            <v>14900</v>
          </cell>
        </row>
        <row r="380">
          <cell r="A380" t="str">
            <v>481000</v>
          </cell>
          <cell r="B380" t="str">
            <v>1015</v>
          </cell>
          <cell r="C380">
            <v>-107978.47</v>
          </cell>
          <cell r="D380" t="str">
            <v>202</v>
          </cell>
          <cell r="E380" t="str">
            <v>402</v>
          </cell>
          <cell r="F380">
            <v>-182680.91</v>
          </cell>
          <cell r="G380">
            <v>6</v>
          </cell>
          <cell r="H380" t="str">
            <v>2012-06-30</v>
          </cell>
          <cell r="I380" t="str">
            <v>14900</v>
          </cell>
        </row>
        <row r="381">
          <cell r="A381" t="str">
            <v>481000</v>
          </cell>
          <cell r="B381" t="str">
            <v>1015</v>
          </cell>
          <cell r="C381">
            <v>-99848.320000000007</v>
          </cell>
          <cell r="D381" t="str">
            <v>202</v>
          </cell>
          <cell r="E381" t="str">
            <v>402</v>
          </cell>
          <cell r="F381">
            <v>-169426.37</v>
          </cell>
          <cell r="G381">
            <v>7</v>
          </cell>
          <cell r="H381" t="str">
            <v>2012-07-31</v>
          </cell>
          <cell r="I381" t="str">
            <v>14900</v>
          </cell>
        </row>
        <row r="382">
          <cell r="A382" t="str">
            <v>481000</v>
          </cell>
          <cell r="B382" t="str">
            <v>1015</v>
          </cell>
          <cell r="C382">
            <v>-84276.76</v>
          </cell>
          <cell r="D382" t="str">
            <v>202</v>
          </cell>
          <cell r="E382" t="str">
            <v>402</v>
          </cell>
          <cell r="F382">
            <v>-138699.17000000001</v>
          </cell>
          <cell r="G382">
            <v>8</v>
          </cell>
          <cell r="H382" t="str">
            <v>2012-08-31</v>
          </cell>
          <cell r="I382" t="str">
            <v>14900</v>
          </cell>
        </row>
        <row r="383">
          <cell r="A383" t="str">
            <v>481000</v>
          </cell>
          <cell r="B383" t="str">
            <v>1015</v>
          </cell>
          <cell r="C383">
            <v>-93823.27</v>
          </cell>
          <cell r="D383" t="str">
            <v>202</v>
          </cell>
          <cell r="E383" t="str">
            <v>402</v>
          </cell>
          <cell r="F383">
            <v>-157325.71</v>
          </cell>
          <cell r="G383">
            <v>9</v>
          </cell>
          <cell r="H383" t="str">
            <v>2012-09-30</v>
          </cell>
          <cell r="I383" t="str">
            <v>14900</v>
          </cell>
        </row>
        <row r="384">
          <cell r="A384" t="str">
            <v>481000</v>
          </cell>
          <cell r="B384" t="str">
            <v>1015</v>
          </cell>
          <cell r="C384">
            <v>-88749.54</v>
          </cell>
          <cell r="D384" t="str">
            <v>202</v>
          </cell>
          <cell r="E384" t="str">
            <v>402</v>
          </cell>
          <cell r="F384">
            <v>-148875.14000000001</v>
          </cell>
          <cell r="G384">
            <v>10</v>
          </cell>
          <cell r="H384" t="str">
            <v>2012-10-31</v>
          </cell>
          <cell r="I384" t="str">
            <v>14900</v>
          </cell>
        </row>
        <row r="385">
          <cell r="A385" t="str">
            <v>481000</v>
          </cell>
          <cell r="B385" t="str">
            <v>1015</v>
          </cell>
          <cell r="C385">
            <v>-108549.49</v>
          </cell>
          <cell r="D385" t="str">
            <v>202</v>
          </cell>
          <cell r="E385" t="str">
            <v>402</v>
          </cell>
          <cell r="F385">
            <v>-175575.43</v>
          </cell>
          <cell r="G385">
            <v>11</v>
          </cell>
          <cell r="H385" t="str">
            <v>2012-11-30</v>
          </cell>
          <cell r="I385" t="str">
            <v>14900</v>
          </cell>
        </row>
        <row r="386">
          <cell r="A386" t="str">
            <v>481000</v>
          </cell>
          <cell r="B386" t="str">
            <v>1015</v>
          </cell>
          <cell r="C386">
            <v>-117750.74</v>
          </cell>
          <cell r="D386" t="str">
            <v>202</v>
          </cell>
          <cell r="E386" t="str">
            <v>402</v>
          </cell>
          <cell r="F386">
            <v>-178858.37</v>
          </cell>
          <cell r="G386">
            <v>12</v>
          </cell>
          <cell r="H386" t="str">
            <v>2012-12-31</v>
          </cell>
          <cell r="I386" t="str">
            <v>14900</v>
          </cell>
        </row>
        <row r="387">
          <cell r="A387" t="str">
            <v>481000</v>
          </cell>
          <cell r="B387" t="str">
            <v>1015</v>
          </cell>
          <cell r="C387">
            <v>-140358.81</v>
          </cell>
          <cell r="D387" t="str">
            <v>203</v>
          </cell>
          <cell r="E387" t="str">
            <v>402</v>
          </cell>
          <cell r="F387">
            <v>0</v>
          </cell>
          <cell r="G387">
            <v>1</v>
          </cell>
          <cell r="H387" t="str">
            <v>2012-01-31</v>
          </cell>
          <cell r="I387" t="str">
            <v>14900</v>
          </cell>
        </row>
        <row r="388">
          <cell r="A388" t="str">
            <v>481000</v>
          </cell>
          <cell r="B388" t="str">
            <v>1015</v>
          </cell>
          <cell r="C388">
            <v>-184537.63</v>
          </cell>
          <cell r="D388" t="str">
            <v>203</v>
          </cell>
          <cell r="E388" t="str">
            <v>402</v>
          </cell>
          <cell r="F388">
            <v>0</v>
          </cell>
          <cell r="G388">
            <v>2</v>
          </cell>
          <cell r="H388" t="str">
            <v>2012-02-29</v>
          </cell>
          <cell r="I388" t="str">
            <v>14900</v>
          </cell>
        </row>
        <row r="389">
          <cell r="A389" t="str">
            <v>481000</v>
          </cell>
          <cell r="B389" t="str">
            <v>1015</v>
          </cell>
          <cell r="C389">
            <v>-257700.81</v>
          </cell>
          <cell r="D389" t="str">
            <v>203</v>
          </cell>
          <cell r="E389" t="str">
            <v>402</v>
          </cell>
          <cell r="F389">
            <v>0</v>
          </cell>
          <cell r="G389">
            <v>3</v>
          </cell>
          <cell r="H389" t="str">
            <v>2012-03-31</v>
          </cell>
          <cell r="I389" t="str">
            <v>14900</v>
          </cell>
        </row>
        <row r="390">
          <cell r="A390" t="str">
            <v>481000</v>
          </cell>
          <cell r="B390" t="str">
            <v>1015</v>
          </cell>
          <cell r="C390">
            <v>-174458.07</v>
          </cell>
          <cell r="D390" t="str">
            <v>203</v>
          </cell>
          <cell r="E390" t="str">
            <v>402</v>
          </cell>
          <cell r="F390">
            <v>0</v>
          </cell>
          <cell r="G390">
            <v>4</v>
          </cell>
          <cell r="H390" t="str">
            <v>2012-04-30</v>
          </cell>
          <cell r="I390" t="str">
            <v>14900</v>
          </cell>
        </row>
        <row r="391">
          <cell r="A391" t="str">
            <v>481000</v>
          </cell>
          <cell r="B391" t="str">
            <v>1015</v>
          </cell>
          <cell r="C391">
            <v>-99497.919999999998</v>
          </cell>
          <cell r="D391" t="str">
            <v>203</v>
          </cell>
          <cell r="E391" t="str">
            <v>402</v>
          </cell>
          <cell r="F391">
            <v>0</v>
          </cell>
          <cell r="G391">
            <v>5</v>
          </cell>
          <cell r="H391" t="str">
            <v>2012-05-31</v>
          </cell>
          <cell r="I391" t="str">
            <v>14900</v>
          </cell>
        </row>
        <row r="392">
          <cell r="A392" t="str">
            <v>481000</v>
          </cell>
          <cell r="B392" t="str">
            <v>1015</v>
          </cell>
          <cell r="C392">
            <v>-100447.26</v>
          </cell>
          <cell r="D392" t="str">
            <v>203</v>
          </cell>
          <cell r="E392" t="str">
            <v>402</v>
          </cell>
          <cell r="F392">
            <v>0</v>
          </cell>
          <cell r="G392">
            <v>6</v>
          </cell>
          <cell r="H392" t="str">
            <v>2012-06-30</v>
          </cell>
          <cell r="I392" t="str">
            <v>14900</v>
          </cell>
        </row>
        <row r="393">
          <cell r="A393" t="str">
            <v>481000</v>
          </cell>
          <cell r="B393" t="str">
            <v>1015</v>
          </cell>
          <cell r="C393">
            <v>-93254.05</v>
          </cell>
          <cell r="D393" t="str">
            <v>203</v>
          </cell>
          <cell r="E393" t="str">
            <v>402</v>
          </cell>
          <cell r="F393">
            <v>0</v>
          </cell>
          <cell r="G393">
            <v>7</v>
          </cell>
          <cell r="H393" t="str">
            <v>2012-07-31</v>
          </cell>
          <cell r="I393" t="str">
            <v>14900</v>
          </cell>
        </row>
        <row r="394">
          <cell r="A394" t="str">
            <v>481000</v>
          </cell>
          <cell r="B394" t="str">
            <v>1015</v>
          </cell>
          <cell r="C394">
            <v>-76262.67</v>
          </cell>
          <cell r="D394" t="str">
            <v>203</v>
          </cell>
          <cell r="E394" t="str">
            <v>402</v>
          </cell>
          <cell r="F394">
            <v>0</v>
          </cell>
          <cell r="G394">
            <v>8</v>
          </cell>
          <cell r="H394" t="str">
            <v>2012-08-31</v>
          </cell>
          <cell r="I394" t="str">
            <v>14900</v>
          </cell>
        </row>
        <row r="395">
          <cell r="A395" t="str">
            <v>481000</v>
          </cell>
          <cell r="B395" t="str">
            <v>1015</v>
          </cell>
          <cell r="C395">
            <v>-84282.94</v>
          </cell>
          <cell r="D395" t="str">
            <v>203</v>
          </cell>
          <cell r="E395" t="str">
            <v>402</v>
          </cell>
          <cell r="F395">
            <v>0</v>
          </cell>
          <cell r="G395">
            <v>9</v>
          </cell>
          <cell r="H395" t="str">
            <v>2012-09-30</v>
          </cell>
          <cell r="I395" t="str">
            <v>14900</v>
          </cell>
        </row>
        <row r="396">
          <cell r="A396" t="str">
            <v>481000</v>
          </cell>
          <cell r="B396" t="str">
            <v>1015</v>
          </cell>
          <cell r="C396">
            <v>-77649.119999999995</v>
          </cell>
          <cell r="D396" t="str">
            <v>203</v>
          </cell>
          <cell r="E396" t="str">
            <v>402</v>
          </cell>
          <cell r="F396">
            <v>0</v>
          </cell>
          <cell r="G396">
            <v>10</v>
          </cell>
          <cell r="H396" t="str">
            <v>2012-10-31</v>
          </cell>
          <cell r="I396" t="str">
            <v>14900</v>
          </cell>
        </row>
        <row r="397">
          <cell r="A397" t="str">
            <v>481000</v>
          </cell>
          <cell r="B397" t="str">
            <v>1015</v>
          </cell>
          <cell r="C397">
            <v>-134408.04999999999</v>
          </cell>
          <cell r="D397" t="str">
            <v>203</v>
          </cell>
          <cell r="E397" t="str">
            <v>402</v>
          </cell>
          <cell r="F397">
            <v>0</v>
          </cell>
          <cell r="G397">
            <v>11</v>
          </cell>
          <cell r="H397" t="str">
            <v>2012-11-30</v>
          </cell>
          <cell r="I397" t="str">
            <v>14900</v>
          </cell>
        </row>
        <row r="398">
          <cell r="A398" t="str">
            <v>481000</v>
          </cell>
          <cell r="B398" t="str">
            <v>1015</v>
          </cell>
          <cell r="C398">
            <v>-193339.02</v>
          </cell>
          <cell r="D398" t="str">
            <v>203</v>
          </cell>
          <cell r="E398" t="str">
            <v>402</v>
          </cell>
          <cell r="F398">
            <v>0</v>
          </cell>
          <cell r="G398">
            <v>12</v>
          </cell>
          <cell r="H398" t="str">
            <v>2012-12-31</v>
          </cell>
          <cell r="I398" t="str">
            <v>14900</v>
          </cell>
        </row>
        <row r="399">
          <cell r="A399" t="str">
            <v>481000</v>
          </cell>
          <cell r="B399" t="str">
            <v>1015</v>
          </cell>
          <cell r="C399">
            <v>-1096543.06</v>
          </cell>
          <cell r="D399" t="str">
            <v>204</v>
          </cell>
          <cell r="E399" t="str">
            <v>402</v>
          </cell>
          <cell r="F399">
            <v>0</v>
          </cell>
          <cell r="G399">
            <v>1</v>
          </cell>
          <cell r="H399" t="str">
            <v>2012-01-31</v>
          </cell>
          <cell r="I399" t="str">
            <v>14900</v>
          </cell>
        </row>
        <row r="400">
          <cell r="A400" t="str">
            <v>481000</v>
          </cell>
          <cell r="B400" t="str">
            <v>1015</v>
          </cell>
          <cell r="C400">
            <v>-966066.18</v>
          </cell>
          <cell r="D400" t="str">
            <v>204</v>
          </cell>
          <cell r="E400" t="str">
            <v>402</v>
          </cell>
          <cell r="F400">
            <v>0</v>
          </cell>
          <cell r="G400">
            <v>2</v>
          </cell>
          <cell r="H400" t="str">
            <v>2012-02-29</v>
          </cell>
          <cell r="I400" t="str">
            <v>14900</v>
          </cell>
        </row>
        <row r="401">
          <cell r="A401" t="str">
            <v>481000</v>
          </cell>
          <cell r="B401" t="str">
            <v>1015</v>
          </cell>
          <cell r="C401">
            <v>-942012.71</v>
          </cell>
          <cell r="D401" t="str">
            <v>204</v>
          </cell>
          <cell r="E401" t="str">
            <v>402</v>
          </cell>
          <cell r="F401">
            <v>0</v>
          </cell>
          <cell r="G401">
            <v>3</v>
          </cell>
          <cell r="H401" t="str">
            <v>2012-03-31</v>
          </cell>
          <cell r="I401" t="str">
            <v>14900</v>
          </cell>
        </row>
        <row r="402">
          <cell r="A402" t="str">
            <v>481000</v>
          </cell>
          <cell r="B402" t="str">
            <v>1015</v>
          </cell>
          <cell r="C402">
            <v>-826071.4</v>
          </cell>
          <cell r="D402" t="str">
            <v>204</v>
          </cell>
          <cell r="E402" t="str">
            <v>402</v>
          </cell>
          <cell r="F402">
            <v>0</v>
          </cell>
          <cell r="G402">
            <v>4</v>
          </cell>
          <cell r="H402" t="str">
            <v>2012-04-30</v>
          </cell>
          <cell r="I402" t="str">
            <v>14900</v>
          </cell>
        </row>
        <row r="403">
          <cell r="A403" t="str">
            <v>481000</v>
          </cell>
          <cell r="B403" t="str">
            <v>1015</v>
          </cell>
          <cell r="C403">
            <v>-752045.07</v>
          </cell>
          <cell r="D403" t="str">
            <v>204</v>
          </cell>
          <cell r="E403" t="str">
            <v>402</v>
          </cell>
          <cell r="F403">
            <v>0</v>
          </cell>
          <cell r="G403">
            <v>5</v>
          </cell>
          <cell r="H403" t="str">
            <v>2012-05-31</v>
          </cell>
          <cell r="I403" t="str">
            <v>14900</v>
          </cell>
        </row>
        <row r="404">
          <cell r="A404" t="str">
            <v>481000</v>
          </cell>
          <cell r="B404" t="str">
            <v>1015</v>
          </cell>
          <cell r="C404">
            <v>-761170.3</v>
          </cell>
          <cell r="D404" t="str">
            <v>204</v>
          </cell>
          <cell r="E404" t="str">
            <v>402</v>
          </cell>
          <cell r="F404">
            <v>0</v>
          </cell>
          <cell r="G404">
            <v>6</v>
          </cell>
          <cell r="H404" t="str">
            <v>2012-06-30</v>
          </cell>
          <cell r="I404" t="str">
            <v>14900</v>
          </cell>
        </row>
        <row r="405">
          <cell r="A405" t="str">
            <v>481000</v>
          </cell>
          <cell r="B405" t="str">
            <v>1015</v>
          </cell>
          <cell r="C405">
            <v>-705940.52</v>
          </cell>
          <cell r="D405" t="str">
            <v>204</v>
          </cell>
          <cell r="E405" t="str">
            <v>402</v>
          </cell>
          <cell r="F405">
            <v>0</v>
          </cell>
          <cell r="G405">
            <v>7</v>
          </cell>
          <cell r="H405" t="str">
            <v>2012-07-31</v>
          </cell>
          <cell r="I405" t="str">
            <v>14900</v>
          </cell>
        </row>
        <row r="406">
          <cell r="A406" t="str">
            <v>481000</v>
          </cell>
          <cell r="B406" t="str">
            <v>1015</v>
          </cell>
          <cell r="C406">
            <v>-577912.75</v>
          </cell>
          <cell r="D406" t="str">
            <v>204</v>
          </cell>
          <cell r="E406" t="str">
            <v>402</v>
          </cell>
          <cell r="F406">
            <v>0</v>
          </cell>
          <cell r="G406">
            <v>8</v>
          </cell>
          <cell r="H406" t="str">
            <v>2012-08-31</v>
          </cell>
          <cell r="I406" t="str">
            <v>14900</v>
          </cell>
        </row>
        <row r="407">
          <cell r="A407" t="str">
            <v>481000</v>
          </cell>
          <cell r="B407" t="str">
            <v>1015</v>
          </cell>
          <cell r="C407">
            <v>-655169.01</v>
          </cell>
          <cell r="D407" t="str">
            <v>204</v>
          </cell>
          <cell r="E407" t="str">
            <v>402</v>
          </cell>
          <cell r="F407">
            <v>0</v>
          </cell>
          <cell r="G407">
            <v>9</v>
          </cell>
          <cell r="H407" t="str">
            <v>2012-09-30</v>
          </cell>
          <cell r="I407" t="str">
            <v>14900</v>
          </cell>
        </row>
        <row r="408">
          <cell r="A408" t="str">
            <v>481000</v>
          </cell>
          <cell r="B408" t="str">
            <v>1015</v>
          </cell>
          <cell r="C408">
            <v>-619647</v>
          </cell>
          <cell r="D408" t="str">
            <v>204</v>
          </cell>
          <cell r="E408" t="str">
            <v>402</v>
          </cell>
          <cell r="F408">
            <v>0</v>
          </cell>
          <cell r="G408">
            <v>10</v>
          </cell>
          <cell r="H408" t="str">
            <v>2012-10-31</v>
          </cell>
          <cell r="I408" t="str">
            <v>14900</v>
          </cell>
        </row>
        <row r="409">
          <cell r="A409" t="str">
            <v>481000</v>
          </cell>
          <cell r="B409" t="str">
            <v>1015</v>
          </cell>
          <cell r="C409">
            <v>-730856</v>
          </cell>
          <cell r="D409" t="str">
            <v>204</v>
          </cell>
          <cell r="E409" t="str">
            <v>402</v>
          </cell>
          <cell r="F409">
            <v>0</v>
          </cell>
          <cell r="G409">
            <v>11</v>
          </cell>
          <cell r="H409" t="str">
            <v>2012-11-30</v>
          </cell>
          <cell r="I409" t="str">
            <v>14900</v>
          </cell>
        </row>
        <row r="410">
          <cell r="A410" t="str">
            <v>481000</v>
          </cell>
          <cell r="B410" t="str">
            <v>1015</v>
          </cell>
          <cell r="C410">
            <v>-744436.17</v>
          </cell>
          <cell r="D410" t="str">
            <v>204</v>
          </cell>
          <cell r="E410" t="str">
            <v>402</v>
          </cell>
          <cell r="F410">
            <v>0</v>
          </cell>
          <cell r="G410">
            <v>12</v>
          </cell>
          <cell r="H410" t="str">
            <v>2012-12-31</v>
          </cell>
          <cell r="I410" t="str">
            <v>14900</v>
          </cell>
        </row>
        <row r="411">
          <cell r="A411" t="str">
            <v>481000</v>
          </cell>
          <cell r="B411" t="str">
            <v>1015</v>
          </cell>
          <cell r="C411">
            <v>-3995.48</v>
          </cell>
          <cell r="D411" t="str">
            <v>217</v>
          </cell>
          <cell r="E411" t="str">
            <v>402</v>
          </cell>
          <cell r="F411">
            <v>0</v>
          </cell>
          <cell r="G411">
            <v>1</v>
          </cell>
          <cell r="H411" t="str">
            <v>2012-01-31</v>
          </cell>
          <cell r="I411" t="str">
            <v>14900</v>
          </cell>
        </row>
        <row r="412">
          <cell r="A412" t="str">
            <v>481000</v>
          </cell>
          <cell r="B412" t="str">
            <v>1015</v>
          </cell>
          <cell r="C412">
            <v>-4135.21</v>
          </cell>
          <cell r="D412" t="str">
            <v>217</v>
          </cell>
          <cell r="E412" t="str">
            <v>402</v>
          </cell>
          <cell r="F412">
            <v>0</v>
          </cell>
          <cell r="G412">
            <v>2</v>
          </cell>
          <cell r="H412" t="str">
            <v>2012-02-29</v>
          </cell>
          <cell r="I412" t="str">
            <v>14900</v>
          </cell>
        </row>
        <row r="413">
          <cell r="A413" t="str">
            <v>481000</v>
          </cell>
          <cell r="B413" t="str">
            <v>1015</v>
          </cell>
          <cell r="C413">
            <v>-4775.22</v>
          </cell>
          <cell r="D413" t="str">
            <v>217</v>
          </cell>
          <cell r="E413" t="str">
            <v>402</v>
          </cell>
          <cell r="F413">
            <v>0</v>
          </cell>
          <cell r="G413">
            <v>3</v>
          </cell>
          <cell r="H413" t="str">
            <v>2012-03-31</v>
          </cell>
          <cell r="I413" t="str">
            <v>14900</v>
          </cell>
        </row>
        <row r="414">
          <cell r="A414" t="str">
            <v>481000</v>
          </cell>
          <cell r="B414" t="str">
            <v>1015</v>
          </cell>
          <cell r="C414">
            <v>-3970.54</v>
          </cell>
          <cell r="D414" t="str">
            <v>217</v>
          </cell>
          <cell r="E414" t="str">
            <v>402</v>
          </cell>
          <cell r="F414">
            <v>0</v>
          </cell>
          <cell r="G414">
            <v>4</v>
          </cell>
          <cell r="H414" t="str">
            <v>2012-04-30</v>
          </cell>
          <cell r="I414" t="str">
            <v>14900</v>
          </cell>
        </row>
        <row r="415">
          <cell r="A415" t="str">
            <v>481000</v>
          </cell>
          <cell r="B415" t="str">
            <v>1015</v>
          </cell>
          <cell r="C415">
            <v>-3410.55</v>
          </cell>
          <cell r="D415" t="str">
            <v>217</v>
          </cell>
          <cell r="E415" t="str">
            <v>402</v>
          </cell>
          <cell r="F415">
            <v>0</v>
          </cell>
          <cell r="G415">
            <v>5</v>
          </cell>
          <cell r="H415" t="str">
            <v>2012-05-31</v>
          </cell>
          <cell r="I415" t="str">
            <v>14900</v>
          </cell>
        </row>
        <row r="416">
          <cell r="A416" t="str">
            <v>481000</v>
          </cell>
          <cell r="B416" t="str">
            <v>1015</v>
          </cell>
          <cell r="C416">
            <v>-3441.53</v>
          </cell>
          <cell r="D416" t="str">
            <v>217</v>
          </cell>
          <cell r="E416" t="str">
            <v>402</v>
          </cell>
          <cell r="F416">
            <v>0</v>
          </cell>
          <cell r="G416">
            <v>6</v>
          </cell>
          <cell r="H416" t="str">
            <v>2012-06-30</v>
          </cell>
          <cell r="I416" t="str">
            <v>14900</v>
          </cell>
        </row>
        <row r="417">
          <cell r="A417" t="str">
            <v>481000</v>
          </cell>
          <cell r="B417" t="str">
            <v>1015</v>
          </cell>
          <cell r="C417">
            <v>-3179.89</v>
          </cell>
          <cell r="D417" t="str">
            <v>217</v>
          </cell>
          <cell r="E417" t="str">
            <v>402</v>
          </cell>
          <cell r="F417">
            <v>0</v>
          </cell>
          <cell r="G417">
            <v>7</v>
          </cell>
          <cell r="H417" t="str">
            <v>2012-07-31</v>
          </cell>
          <cell r="I417" t="str">
            <v>14900</v>
          </cell>
        </row>
        <row r="418">
          <cell r="A418" t="str">
            <v>481000</v>
          </cell>
          <cell r="B418" t="str">
            <v>1015</v>
          </cell>
          <cell r="C418">
            <v>-2644.08</v>
          </cell>
          <cell r="D418" t="str">
            <v>217</v>
          </cell>
          <cell r="E418" t="str">
            <v>402</v>
          </cell>
          <cell r="F418">
            <v>0</v>
          </cell>
          <cell r="G418">
            <v>8</v>
          </cell>
          <cell r="H418" t="str">
            <v>2012-08-31</v>
          </cell>
          <cell r="I418" t="str">
            <v>14900</v>
          </cell>
        </row>
        <row r="419">
          <cell r="A419" t="str">
            <v>481000</v>
          </cell>
          <cell r="B419" t="str">
            <v>1015</v>
          </cell>
          <cell r="C419">
            <v>-3959.41</v>
          </cell>
          <cell r="D419" t="str">
            <v>217</v>
          </cell>
          <cell r="E419" t="str">
            <v>402</v>
          </cell>
          <cell r="F419">
            <v>0</v>
          </cell>
          <cell r="G419">
            <v>9</v>
          </cell>
          <cell r="H419" t="str">
            <v>2012-09-30</v>
          </cell>
          <cell r="I419" t="str">
            <v>14900</v>
          </cell>
        </row>
        <row r="420">
          <cell r="A420" t="str">
            <v>481000</v>
          </cell>
          <cell r="B420" t="str">
            <v>1015</v>
          </cell>
          <cell r="C420">
            <v>-4694.8900000000003</v>
          </cell>
          <cell r="D420" t="str">
            <v>217</v>
          </cell>
          <cell r="E420" t="str">
            <v>402</v>
          </cell>
          <cell r="F420">
            <v>0</v>
          </cell>
          <cell r="G420">
            <v>10</v>
          </cell>
          <cell r="H420" t="str">
            <v>2012-10-31</v>
          </cell>
          <cell r="I420" t="str">
            <v>14900</v>
          </cell>
        </row>
        <row r="421">
          <cell r="A421" t="str">
            <v>481000</v>
          </cell>
          <cell r="B421" t="str">
            <v>1015</v>
          </cell>
          <cell r="C421">
            <v>-5899.27</v>
          </cell>
          <cell r="D421" t="str">
            <v>217</v>
          </cell>
          <cell r="E421" t="str">
            <v>402</v>
          </cell>
          <cell r="F421">
            <v>0</v>
          </cell>
          <cell r="G421">
            <v>11</v>
          </cell>
          <cell r="H421" t="str">
            <v>2012-11-30</v>
          </cell>
          <cell r="I421" t="str">
            <v>14900</v>
          </cell>
        </row>
        <row r="422">
          <cell r="A422" t="str">
            <v>481000</v>
          </cell>
          <cell r="B422" t="str">
            <v>1015</v>
          </cell>
          <cell r="C422">
            <v>-7778.07</v>
          </cell>
          <cell r="D422" t="str">
            <v>217</v>
          </cell>
          <cell r="E422" t="str">
            <v>402</v>
          </cell>
          <cell r="F422">
            <v>0</v>
          </cell>
          <cell r="G422">
            <v>12</v>
          </cell>
          <cell r="H422" t="str">
            <v>2012-12-31</v>
          </cell>
          <cell r="I422" t="str">
            <v>14900</v>
          </cell>
        </row>
        <row r="423">
          <cell r="A423" t="str">
            <v>481002</v>
          </cell>
          <cell r="B423" t="str">
            <v>1015</v>
          </cell>
          <cell r="C423">
            <v>-37561.57</v>
          </cell>
          <cell r="D423" t="str">
            <v>202</v>
          </cell>
          <cell r="E423" t="str">
            <v>411</v>
          </cell>
          <cell r="F423">
            <v>-122847.65</v>
          </cell>
          <cell r="G423">
            <v>1</v>
          </cell>
          <cell r="H423" t="str">
            <v>2012-01-31</v>
          </cell>
          <cell r="I423" t="str">
            <v>14900</v>
          </cell>
        </row>
        <row r="424">
          <cell r="A424" t="str">
            <v>481002</v>
          </cell>
          <cell r="B424" t="str">
            <v>1015</v>
          </cell>
          <cell r="C424">
            <v>-34332.58</v>
          </cell>
          <cell r="D424" t="str">
            <v>202</v>
          </cell>
          <cell r="E424" t="str">
            <v>411</v>
          </cell>
          <cell r="F424">
            <v>-111983.5</v>
          </cell>
          <cell r="G424">
            <v>2</v>
          </cell>
          <cell r="H424" t="str">
            <v>2012-02-29</v>
          </cell>
          <cell r="I424" t="str">
            <v>14900</v>
          </cell>
        </row>
        <row r="425">
          <cell r="A425" t="str">
            <v>481002</v>
          </cell>
          <cell r="B425" t="str">
            <v>1015</v>
          </cell>
          <cell r="C425">
            <v>-35142.800000000003</v>
          </cell>
          <cell r="D425" t="str">
            <v>202</v>
          </cell>
          <cell r="E425" t="str">
            <v>411</v>
          </cell>
          <cell r="F425">
            <v>-115225.29</v>
          </cell>
          <cell r="G425">
            <v>3</v>
          </cell>
          <cell r="H425" t="str">
            <v>2012-03-31</v>
          </cell>
          <cell r="I425" t="str">
            <v>14900</v>
          </cell>
        </row>
        <row r="426">
          <cell r="A426" t="str">
            <v>481002</v>
          </cell>
          <cell r="B426" t="str">
            <v>1015</v>
          </cell>
          <cell r="C426">
            <v>-39461.629999999997</v>
          </cell>
          <cell r="D426" t="str">
            <v>202</v>
          </cell>
          <cell r="E426" t="str">
            <v>411</v>
          </cell>
          <cell r="F426">
            <v>-134657</v>
          </cell>
          <cell r="G426">
            <v>4</v>
          </cell>
          <cell r="H426" t="str">
            <v>2012-04-30</v>
          </cell>
          <cell r="I426" t="str">
            <v>14900</v>
          </cell>
        </row>
        <row r="427">
          <cell r="A427" t="str">
            <v>481002</v>
          </cell>
          <cell r="B427" t="str">
            <v>1015</v>
          </cell>
          <cell r="C427">
            <v>-42453.65</v>
          </cell>
          <cell r="D427" t="str">
            <v>202</v>
          </cell>
          <cell r="E427" t="str">
            <v>411</v>
          </cell>
          <cell r="F427">
            <v>-138825.70000000001</v>
          </cell>
          <cell r="G427">
            <v>5</v>
          </cell>
          <cell r="H427" t="str">
            <v>2012-05-31</v>
          </cell>
          <cell r="I427" t="str">
            <v>14900</v>
          </cell>
        </row>
        <row r="428">
          <cell r="A428" t="str">
            <v>481002</v>
          </cell>
          <cell r="B428" t="str">
            <v>1015</v>
          </cell>
          <cell r="C428">
            <v>-55254.21</v>
          </cell>
          <cell r="D428" t="str">
            <v>202</v>
          </cell>
          <cell r="E428" t="str">
            <v>411</v>
          </cell>
          <cell r="F428">
            <v>-203616.16</v>
          </cell>
          <cell r="G428">
            <v>6</v>
          </cell>
          <cell r="H428" t="str">
            <v>2012-06-30</v>
          </cell>
          <cell r="I428" t="str">
            <v>14900</v>
          </cell>
        </row>
        <row r="429">
          <cell r="A429" t="str">
            <v>481002</v>
          </cell>
          <cell r="B429" t="str">
            <v>1015</v>
          </cell>
          <cell r="C429">
            <v>-49987.17</v>
          </cell>
          <cell r="D429" t="str">
            <v>202</v>
          </cell>
          <cell r="E429" t="str">
            <v>411</v>
          </cell>
          <cell r="F429">
            <v>-178133.73</v>
          </cell>
          <cell r="G429">
            <v>7</v>
          </cell>
          <cell r="H429" t="str">
            <v>2012-07-31</v>
          </cell>
          <cell r="I429" t="str">
            <v>14900</v>
          </cell>
        </row>
        <row r="430">
          <cell r="A430" t="str">
            <v>481002</v>
          </cell>
          <cell r="B430" t="str">
            <v>1015</v>
          </cell>
          <cell r="C430">
            <v>-52773.95</v>
          </cell>
          <cell r="D430" t="str">
            <v>202</v>
          </cell>
          <cell r="E430" t="str">
            <v>411</v>
          </cell>
          <cell r="F430">
            <v>-191472.66</v>
          </cell>
          <cell r="G430">
            <v>8</v>
          </cell>
          <cell r="H430" t="str">
            <v>2012-08-31</v>
          </cell>
          <cell r="I430" t="str">
            <v>14900</v>
          </cell>
        </row>
        <row r="431">
          <cell r="A431" t="str">
            <v>481002</v>
          </cell>
          <cell r="B431" t="str">
            <v>1015</v>
          </cell>
          <cell r="C431">
            <v>-51654.95</v>
          </cell>
          <cell r="D431" t="str">
            <v>202</v>
          </cell>
          <cell r="E431" t="str">
            <v>411</v>
          </cell>
          <cell r="F431">
            <v>-186205.51</v>
          </cell>
          <cell r="G431">
            <v>9</v>
          </cell>
          <cell r="H431" t="str">
            <v>2012-09-30</v>
          </cell>
          <cell r="I431" t="str">
            <v>14900</v>
          </cell>
        </row>
        <row r="432">
          <cell r="A432" t="str">
            <v>481002</v>
          </cell>
          <cell r="B432" t="str">
            <v>1015</v>
          </cell>
          <cell r="C432">
            <v>-43565.62</v>
          </cell>
          <cell r="D432" t="str">
            <v>202</v>
          </cell>
          <cell r="E432" t="str">
            <v>411</v>
          </cell>
          <cell r="F432">
            <v>-148809.32</v>
          </cell>
          <cell r="G432">
            <v>10</v>
          </cell>
          <cell r="H432" t="str">
            <v>2012-10-31</v>
          </cell>
          <cell r="I432" t="str">
            <v>14900</v>
          </cell>
        </row>
        <row r="433">
          <cell r="A433" t="str">
            <v>481002</v>
          </cell>
          <cell r="B433" t="str">
            <v>1015</v>
          </cell>
          <cell r="C433">
            <v>-47629.53</v>
          </cell>
          <cell r="D433" t="str">
            <v>202</v>
          </cell>
          <cell r="E433" t="str">
            <v>411</v>
          </cell>
          <cell r="F433">
            <v>-164842.71</v>
          </cell>
          <cell r="G433">
            <v>11</v>
          </cell>
          <cell r="H433" t="str">
            <v>2012-11-30</v>
          </cell>
          <cell r="I433" t="str">
            <v>14900</v>
          </cell>
        </row>
        <row r="434">
          <cell r="A434" t="str">
            <v>481002</v>
          </cell>
          <cell r="B434" t="str">
            <v>1015</v>
          </cell>
          <cell r="C434">
            <v>-38259.24</v>
          </cell>
          <cell r="D434" t="str">
            <v>202</v>
          </cell>
          <cell r="E434" t="str">
            <v>411</v>
          </cell>
          <cell r="F434">
            <v>-124441.01</v>
          </cell>
          <cell r="G434">
            <v>12</v>
          </cell>
          <cell r="H434" t="str">
            <v>2012-12-31</v>
          </cell>
          <cell r="I434" t="str">
            <v>14900</v>
          </cell>
        </row>
        <row r="435">
          <cell r="A435" t="str">
            <v>481002</v>
          </cell>
          <cell r="B435" t="str">
            <v>1015</v>
          </cell>
          <cell r="C435">
            <v>-965.17</v>
          </cell>
          <cell r="D435" t="str">
            <v>202</v>
          </cell>
          <cell r="E435" t="str">
            <v>457</v>
          </cell>
          <cell r="F435">
            <v>-2468.79</v>
          </cell>
          <cell r="G435">
            <v>1</v>
          </cell>
          <cell r="H435" t="str">
            <v>2012-01-31</v>
          </cell>
          <cell r="I435" t="str">
            <v>15600</v>
          </cell>
        </row>
        <row r="436">
          <cell r="A436" t="str">
            <v>481002</v>
          </cell>
          <cell r="B436" t="str">
            <v>1015</v>
          </cell>
          <cell r="C436">
            <v>-833.59</v>
          </cell>
          <cell r="D436" t="str">
            <v>202</v>
          </cell>
          <cell r="E436" t="str">
            <v>457</v>
          </cell>
          <cell r="F436">
            <v>-1474</v>
          </cell>
          <cell r="G436">
            <v>2</v>
          </cell>
          <cell r="H436" t="str">
            <v>2012-02-29</v>
          </cell>
          <cell r="I436" t="str">
            <v>15600</v>
          </cell>
        </row>
        <row r="437">
          <cell r="A437" t="str">
            <v>481002</v>
          </cell>
          <cell r="B437" t="str">
            <v>1015</v>
          </cell>
          <cell r="C437">
            <v>-854.12</v>
          </cell>
          <cell r="D437" t="str">
            <v>202</v>
          </cell>
          <cell r="E437" t="str">
            <v>457</v>
          </cell>
          <cell r="F437">
            <v>-1622</v>
          </cell>
          <cell r="G437">
            <v>3</v>
          </cell>
          <cell r="H437" t="str">
            <v>2012-03-31</v>
          </cell>
          <cell r="I437" t="str">
            <v>15600</v>
          </cell>
        </row>
        <row r="438">
          <cell r="A438" t="str">
            <v>481002</v>
          </cell>
          <cell r="B438" t="str">
            <v>1015</v>
          </cell>
          <cell r="C438">
            <v>-1036.3599999999999</v>
          </cell>
          <cell r="D438" t="str">
            <v>202</v>
          </cell>
          <cell r="E438" t="str">
            <v>457</v>
          </cell>
          <cell r="F438">
            <v>-3020.54</v>
          </cell>
          <cell r="G438">
            <v>4</v>
          </cell>
          <cell r="H438" t="str">
            <v>2012-04-30</v>
          </cell>
          <cell r="I438" t="str">
            <v>15600</v>
          </cell>
        </row>
        <row r="439">
          <cell r="A439" t="str">
            <v>481002</v>
          </cell>
          <cell r="B439" t="str">
            <v>1015</v>
          </cell>
          <cell r="C439">
            <v>-1145.3399999999999</v>
          </cell>
          <cell r="D439" t="str">
            <v>202</v>
          </cell>
          <cell r="E439" t="str">
            <v>457</v>
          </cell>
          <cell r="F439">
            <v>-3849.89</v>
          </cell>
          <cell r="G439">
            <v>5</v>
          </cell>
          <cell r="H439" t="str">
            <v>2012-05-31</v>
          </cell>
          <cell r="I439" t="str">
            <v>15600</v>
          </cell>
        </row>
        <row r="440">
          <cell r="A440" t="str">
            <v>481002</v>
          </cell>
          <cell r="B440" t="str">
            <v>1015</v>
          </cell>
          <cell r="C440">
            <v>-924.78</v>
          </cell>
          <cell r="D440" t="str">
            <v>202</v>
          </cell>
          <cell r="E440" t="str">
            <v>457</v>
          </cell>
          <cell r="F440">
            <v>-2163.5700000000002</v>
          </cell>
          <cell r="G440">
            <v>6</v>
          </cell>
          <cell r="H440" t="str">
            <v>2012-06-30</v>
          </cell>
          <cell r="I440" t="str">
            <v>15600</v>
          </cell>
        </row>
        <row r="441">
          <cell r="A441" t="str">
            <v>481002</v>
          </cell>
          <cell r="B441" t="str">
            <v>1015</v>
          </cell>
          <cell r="C441">
            <v>-1112.1099999999999</v>
          </cell>
          <cell r="D441" t="str">
            <v>202</v>
          </cell>
          <cell r="E441" t="str">
            <v>457</v>
          </cell>
          <cell r="F441">
            <v>-3595.69</v>
          </cell>
          <cell r="G441">
            <v>7</v>
          </cell>
          <cell r="H441" t="str">
            <v>2012-07-31</v>
          </cell>
          <cell r="I441" t="str">
            <v>15600</v>
          </cell>
        </row>
        <row r="442">
          <cell r="A442" t="str">
            <v>481002</v>
          </cell>
          <cell r="B442" t="str">
            <v>1015</v>
          </cell>
          <cell r="C442">
            <v>-1101.4000000000001</v>
          </cell>
          <cell r="D442" t="str">
            <v>202</v>
          </cell>
          <cell r="E442" t="str">
            <v>457</v>
          </cell>
          <cell r="F442">
            <v>-3514.13</v>
          </cell>
          <cell r="G442">
            <v>8</v>
          </cell>
          <cell r="H442" t="str">
            <v>2012-08-31</v>
          </cell>
          <cell r="I442" t="str">
            <v>15600</v>
          </cell>
        </row>
        <row r="443">
          <cell r="A443" t="str">
            <v>481002</v>
          </cell>
          <cell r="B443" t="str">
            <v>1015</v>
          </cell>
          <cell r="C443">
            <v>-995.92</v>
          </cell>
          <cell r="D443" t="str">
            <v>202</v>
          </cell>
          <cell r="E443" t="str">
            <v>457</v>
          </cell>
          <cell r="F443">
            <v>-3034.77</v>
          </cell>
          <cell r="G443">
            <v>9</v>
          </cell>
          <cell r="H443" t="str">
            <v>2012-09-30</v>
          </cell>
          <cell r="I443" t="str">
            <v>15600</v>
          </cell>
        </row>
        <row r="444">
          <cell r="A444" t="str">
            <v>481002</v>
          </cell>
          <cell r="B444" t="str">
            <v>1015</v>
          </cell>
          <cell r="C444">
            <v>-1084.27</v>
          </cell>
          <cell r="D444" t="str">
            <v>202</v>
          </cell>
          <cell r="E444" t="str">
            <v>457</v>
          </cell>
          <cell r="F444">
            <v>-4034.08</v>
          </cell>
          <cell r="G444">
            <v>10</v>
          </cell>
          <cell r="H444" t="str">
            <v>2012-10-31</v>
          </cell>
          <cell r="I444" t="str">
            <v>15600</v>
          </cell>
        </row>
        <row r="445">
          <cell r="A445" t="str">
            <v>481002</v>
          </cell>
          <cell r="B445" t="str">
            <v>1015</v>
          </cell>
          <cell r="C445">
            <v>-835.69</v>
          </cell>
          <cell r="D445" t="str">
            <v>202</v>
          </cell>
          <cell r="E445" t="str">
            <v>457</v>
          </cell>
          <cell r="F445">
            <v>-2902.83</v>
          </cell>
          <cell r="G445">
            <v>11</v>
          </cell>
          <cell r="H445" t="str">
            <v>2012-11-30</v>
          </cell>
          <cell r="I445" t="str">
            <v>15600</v>
          </cell>
        </row>
        <row r="446">
          <cell r="A446" t="str">
            <v>481002</v>
          </cell>
          <cell r="B446" t="str">
            <v>1015</v>
          </cell>
          <cell r="C446">
            <v>-825.71</v>
          </cell>
          <cell r="D446" t="str">
            <v>202</v>
          </cell>
          <cell r="E446" t="str">
            <v>457</v>
          </cell>
          <cell r="F446">
            <v>-2837.94</v>
          </cell>
          <cell r="G446">
            <v>12</v>
          </cell>
          <cell r="H446" t="str">
            <v>2012-12-31</v>
          </cell>
          <cell r="I446" t="str">
            <v>15600</v>
          </cell>
        </row>
        <row r="447">
          <cell r="A447" t="str">
            <v>481002</v>
          </cell>
          <cell r="B447" t="str">
            <v>1015</v>
          </cell>
          <cell r="C447">
            <v>-22122.74</v>
          </cell>
          <cell r="D447" t="str">
            <v>203</v>
          </cell>
          <cell r="E447" t="str">
            <v>411</v>
          </cell>
          <cell r="F447">
            <v>0</v>
          </cell>
          <cell r="G447">
            <v>1</v>
          </cell>
          <cell r="H447" t="str">
            <v>2012-01-31</v>
          </cell>
          <cell r="I447" t="str">
            <v>14900</v>
          </cell>
        </row>
        <row r="448">
          <cell r="A448" t="str">
            <v>481002</v>
          </cell>
          <cell r="B448" t="str">
            <v>1015</v>
          </cell>
          <cell r="C448">
            <v>-20167.939999999999</v>
          </cell>
          <cell r="D448" t="str">
            <v>203</v>
          </cell>
          <cell r="E448" t="str">
            <v>411</v>
          </cell>
          <cell r="F448">
            <v>0</v>
          </cell>
          <cell r="G448">
            <v>2</v>
          </cell>
          <cell r="H448" t="str">
            <v>2012-02-29</v>
          </cell>
          <cell r="I448" t="str">
            <v>14900</v>
          </cell>
        </row>
        <row r="449">
          <cell r="A449" t="str">
            <v>481002</v>
          </cell>
          <cell r="B449" t="str">
            <v>1015</v>
          </cell>
          <cell r="C449">
            <v>-20750.57</v>
          </cell>
          <cell r="D449" t="str">
            <v>203</v>
          </cell>
          <cell r="E449" t="str">
            <v>411</v>
          </cell>
          <cell r="F449">
            <v>0</v>
          </cell>
          <cell r="G449">
            <v>3</v>
          </cell>
          <cell r="H449" t="str">
            <v>2012-03-31</v>
          </cell>
          <cell r="I449" t="str">
            <v>14900</v>
          </cell>
        </row>
        <row r="450">
          <cell r="A450" t="str">
            <v>481002</v>
          </cell>
          <cell r="B450" t="str">
            <v>1015</v>
          </cell>
          <cell r="C450">
            <v>-24251.51</v>
          </cell>
          <cell r="D450" t="str">
            <v>203</v>
          </cell>
          <cell r="E450" t="str">
            <v>411</v>
          </cell>
          <cell r="F450">
            <v>0</v>
          </cell>
          <cell r="G450">
            <v>4</v>
          </cell>
          <cell r="H450" t="str">
            <v>2012-04-30</v>
          </cell>
          <cell r="I450" t="str">
            <v>14900</v>
          </cell>
        </row>
        <row r="451">
          <cell r="A451" t="str">
            <v>481002</v>
          </cell>
          <cell r="B451" t="str">
            <v>1015</v>
          </cell>
          <cell r="C451">
            <v>-25001.49</v>
          </cell>
          <cell r="D451" t="str">
            <v>203</v>
          </cell>
          <cell r="E451" t="str">
            <v>411</v>
          </cell>
          <cell r="F451">
            <v>0</v>
          </cell>
          <cell r="G451">
            <v>5</v>
          </cell>
          <cell r="H451" t="str">
            <v>2012-05-31</v>
          </cell>
          <cell r="I451" t="str">
            <v>14900</v>
          </cell>
        </row>
        <row r="452">
          <cell r="A452" t="str">
            <v>481002</v>
          </cell>
          <cell r="B452" t="str">
            <v>1015</v>
          </cell>
          <cell r="C452">
            <v>-36668.1</v>
          </cell>
          <cell r="D452" t="str">
            <v>203</v>
          </cell>
          <cell r="E452" t="str">
            <v>411</v>
          </cell>
          <cell r="F452">
            <v>0</v>
          </cell>
          <cell r="G452">
            <v>6</v>
          </cell>
          <cell r="H452" t="str">
            <v>2012-06-30</v>
          </cell>
          <cell r="I452" t="str">
            <v>14900</v>
          </cell>
        </row>
        <row r="453">
          <cell r="A453" t="str">
            <v>481002</v>
          </cell>
          <cell r="B453" t="str">
            <v>1015</v>
          </cell>
          <cell r="C453">
            <v>-32079.17</v>
          </cell>
          <cell r="D453" t="str">
            <v>203</v>
          </cell>
          <cell r="E453" t="str">
            <v>411</v>
          </cell>
          <cell r="F453">
            <v>0</v>
          </cell>
          <cell r="G453">
            <v>7</v>
          </cell>
          <cell r="H453" t="str">
            <v>2012-07-31</v>
          </cell>
          <cell r="I453" t="str">
            <v>14900</v>
          </cell>
        </row>
        <row r="454">
          <cell r="A454" t="str">
            <v>481002</v>
          </cell>
          <cell r="B454" t="str">
            <v>1015</v>
          </cell>
          <cell r="C454">
            <v>-34483.730000000003</v>
          </cell>
          <cell r="D454" t="str">
            <v>203</v>
          </cell>
          <cell r="E454" t="str">
            <v>411</v>
          </cell>
          <cell r="F454">
            <v>0</v>
          </cell>
          <cell r="G454">
            <v>8</v>
          </cell>
          <cell r="H454" t="str">
            <v>2012-08-31</v>
          </cell>
          <cell r="I454" t="str">
            <v>14900</v>
          </cell>
        </row>
        <row r="455">
          <cell r="A455" t="str">
            <v>481002</v>
          </cell>
          <cell r="B455" t="str">
            <v>1015</v>
          </cell>
          <cell r="C455">
            <v>-33515.32</v>
          </cell>
          <cell r="D455" t="str">
            <v>203</v>
          </cell>
          <cell r="E455" t="str">
            <v>411</v>
          </cell>
          <cell r="F455">
            <v>0</v>
          </cell>
          <cell r="G455">
            <v>9</v>
          </cell>
          <cell r="H455" t="str">
            <v>2012-09-30</v>
          </cell>
          <cell r="I455" t="str">
            <v>14900</v>
          </cell>
        </row>
        <row r="456">
          <cell r="A456" t="str">
            <v>481002</v>
          </cell>
          <cell r="B456" t="str">
            <v>1015</v>
          </cell>
          <cell r="C456">
            <v>-26773.69</v>
          </cell>
          <cell r="D456" t="str">
            <v>203</v>
          </cell>
          <cell r="E456" t="str">
            <v>411</v>
          </cell>
          <cell r="F456">
            <v>0</v>
          </cell>
          <cell r="G456">
            <v>10</v>
          </cell>
          <cell r="H456" t="str">
            <v>2012-10-31</v>
          </cell>
          <cell r="I456" t="str">
            <v>14900</v>
          </cell>
        </row>
        <row r="457">
          <cell r="A457" t="str">
            <v>481002</v>
          </cell>
          <cell r="B457" t="str">
            <v>1015</v>
          </cell>
          <cell r="C457">
            <v>-29659.040000000001</v>
          </cell>
          <cell r="D457" t="str">
            <v>203</v>
          </cell>
          <cell r="E457" t="str">
            <v>411</v>
          </cell>
          <cell r="F457">
            <v>0</v>
          </cell>
          <cell r="G457">
            <v>11</v>
          </cell>
          <cell r="H457" t="str">
            <v>2012-11-30</v>
          </cell>
          <cell r="I457" t="str">
            <v>14900</v>
          </cell>
        </row>
        <row r="458">
          <cell r="A458" t="str">
            <v>481002</v>
          </cell>
          <cell r="B458" t="str">
            <v>1015</v>
          </cell>
          <cell r="C458">
            <v>-22388.7</v>
          </cell>
          <cell r="D458" t="str">
            <v>203</v>
          </cell>
          <cell r="E458" t="str">
            <v>411</v>
          </cell>
          <cell r="F458">
            <v>0</v>
          </cell>
          <cell r="G458">
            <v>12</v>
          </cell>
          <cell r="H458" t="str">
            <v>2012-12-31</v>
          </cell>
          <cell r="I458" t="str">
            <v>14900</v>
          </cell>
        </row>
        <row r="459">
          <cell r="A459" t="str">
            <v>481002</v>
          </cell>
          <cell r="B459" t="str">
            <v>1015</v>
          </cell>
          <cell r="C459">
            <v>44</v>
          </cell>
          <cell r="D459" t="str">
            <v>203</v>
          </cell>
          <cell r="E459" t="str">
            <v>457</v>
          </cell>
          <cell r="F459">
            <v>0</v>
          </cell>
          <cell r="G459">
            <v>1</v>
          </cell>
          <cell r="H459" t="str">
            <v>2012-01-31</v>
          </cell>
          <cell r="I459" t="str">
            <v>15600</v>
          </cell>
        </row>
        <row r="460">
          <cell r="A460" t="str">
            <v>481002</v>
          </cell>
          <cell r="B460" t="str">
            <v>1015</v>
          </cell>
          <cell r="C460">
            <v>157</v>
          </cell>
          <cell r="D460" t="str">
            <v>203</v>
          </cell>
          <cell r="E460" t="str">
            <v>457</v>
          </cell>
          <cell r="F460">
            <v>0</v>
          </cell>
          <cell r="G460">
            <v>2</v>
          </cell>
          <cell r="H460" t="str">
            <v>2012-02-29</v>
          </cell>
          <cell r="I460" t="str">
            <v>15600</v>
          </cell>
        </row>
        <row r="461">
          <cell r="A461" t="str">
            <v>481002</v>
          </cell>
          <cell r="B461" t="str">
            <v>1015</v>
          </cell>
          <cell r="C461">
            <v>-27</v>
          </cell>
          <cell r="D461" t="str">
            <v>203</v>
          </cell>
          <cell r="E461" t="str">
            <v>457</v>
          </cell>
          <cell r="F461">
            <v>0</v>
          </cell>
          <cell r="G461">
            <v>3</v>
          </cell>
          <cell r="H461" t="str">
            <v>2012-03-31</v>
          </cell>
          <cell r="I461" t="str">
            <v>15600</v>
          </cell>
        </row>
        <row r="462">
          <cell r="A462" t="str">
            <v>481002</v>
          </cell>
          <cell r="B462" t="str">
            <v>1015</v>
          </cell>
          <cell r="C462">
            <v>-120</v>
          </cell>
          <cell r="D462" t="str">
            <v>203</v>
          </cell>
          <cell r="E462" t="str">
            <v>457</v>
          </cell>
          <cell r="F462">
            <v>0</v>
          </cell>
          <cell r="G462">
            <v>4</v>
          </cell>
          <cell r="H462" t="str">
            <v>2012-04-30</v>
          </cell>
          <cell r="I462" t="str">
            <v>15600</v>
          </cell>
        </row>
        <row r="463">
          <cell r="A463" t="str">
            <v>481002</v>
          </cell>
          <cell r="B463" t="str">
            <v>1015</v>
          </cell>
          <cell r="C463">
            <v>31</v>
          </cell>
          <cell r="D463" t="str">
            <v>203</v>
          </cell>
          <cell r="E463" t="str">
            <v>457</v>
          </cell>
          <cell r="F463">
            <v>0</v>
          </cell>
          <cell r="G463">
            <v>5</v>
          </cell>
          <cell r="H463" t="str">
            <v>2012-05-31</v>
          </cell>
          <cell r="I463" t="str">
            <v>15600</v>
          </cell>
        </row>
        <row r="464">
          <cell r="A464" t="str">
            <v>481002</v>
          </cell>
          <cell r="B464" t="str">
            <v>1015</v>
          </cell>
          <cell r="C464">
            <v>149</v>
          </cell>
          <cell r="D464" t="str">
            <v>203</v>
          </cell>
          <cell r="E464" t="str">
            <v>457</v>
          </cell>
          <cell r="F464">
            <v>0</v>
          </cell>
          <cell r="G464">
            <v>6</v>
          </cell>
          <cell r="H464" t="str">
            <v>2012-06-30</v>
          </cell>
          <cell r="I464" t="str">
            <v>15600</v>
          </cell>
        </row>
        <row r="465">
          <cell r="A465" t="str">
            <v>481002</v>
          </cell>
          <cell r="B465" t="str">
            <v>1015</v>
          </cell>
          <cell r="C465">
            <v>-147</v>
          </cell>
          <cell r="D465" t="str">
            <v>203</v>
          </cell>
          <cell r="E465" t="str">
            <v>457</v>
          </cell>
          <cell r="F465">
            <v>0</v>
          </cell>
          <cell r="G465">
            <v>7</v>
          </cell>
          <cell r="H465" t="str">
            <v>2012-07-31</v>
          </cell>
          <cell r="I465" t="str">
            <v>15600</v>
          </cell>
        </row>
        <row r="466">
          <cell r="A466" t="str">
            <v>481002</v>
          </cell>
          <cell r="B466" t="str">
            <v>1015</v>
          </cell>
          <cell r="C466">
            <v>33</v>
          </cell>
          <cell r="D466" t="str">
            <v>203</v>
          </cell>
          <cell r="E466" t="str">
            <v>457</v>
          </cell>
          <cell r="F466">
            <v>0</v>
          </cell>
          <cell r="G466">
            <v>8</v>
          </cell>
          <cell r="H466" t="str">
            <v>2012-08-31</v>
          </cell>
          <cell r="I466" t="str">
            <v>15600</v>
          </cell>
        </row>
        <row r="467">
          <cell r="A467" t="str">
            <v>481002</v>
          </cell>
          <cell r="B467" t="str">
            <v>1015</v>
          </cell>
          <cell r="C467">
            <v>-28</v>
          </cell>
          <cell r="D467" t="str">
            <v>203</v>
          </cell>
          <cell r="E467" t="str">
            <v>457</v>
          </cell>
          <cell r="F467">
            <v>0</v>
          </cell>
          <cell r="G467">
            <v>9</v>
          </cell>
          <cell r="H467" t="str">
            <v>2012-09-30</v>
          </cell>
          <cell r="I467" t="str">
            <v>15600</v>
          </cell>
        </row>
        <row r="468">
          <cell r="A468" t="str">
            <v>481002</v>
          </cell>
          <cell r="B468" t="str">
            <v>1015</v>
          </cell>
          <cell r="C468">
            <v>-95</v>
          </cell>
          <cell r="D468" t="str">
            <v>203</v>
          </cell>
          <cell r="E468" t="str">
            <v>457</v>
          </cell>
          <cell r="F468">
            <v>0</v>
          </cell>
          <cell r="G468">
            <v>10</v>
          </cell>
          <cell r="H468" t="str">
            <v>2012-10-31</v>
          </cell>
          <cell r="I468" t="str">
            <v>15600</v>
          </cell>
        </row>
        <row r="469">
          <cell r="A469" t="str">
            <v>481002</v>
          </cell>
          <cell r="B469" t="str">
            <v>1015</v>
          </cell>
          <cell r="C469">
            <v>70</v>
          </cell>
          <cell r="D469" t="str">
            <v>203</v>
          </cell>
          <cell r="E469" t="str">
            <v>457</v>
          </cell>
          <cell r="F469">
            <v>0</v>
          </cell>
          <cell r="G469">
            <v>11</v>
          </cell>
          <cell r="H469" t="str">
            <v>2012-11-30</v>
          </cell>
          <cell r="I469" t="str">
            <v>15600</v>
          </cell>
        </row>
        <row r="470">
          <cell r="A470" t="str">
            <v>481002</v>
          </cell>
          <cell r="B470" t="str">
            <v>1015</v>
          </cell>
          <cell r="C470">
            <v>-54</v>
          </cell>
          <cell r="D470" t="str">
            <v>203</v>
          </cell>
          <cell r="E470" t="str">
            <v>457</v>
          </cell>
          <cell r="F470">
            <v>0</v>
          </cell>
          <cell r="G470">
            <v>12</v>
          </cell>
          <cell r="H470" t="str">
            <v>2012-12-31</v>
          </cell>
          <cell r="I470" t="str">
            <v>15600</v>
          </cell>
        </row>
        <row r="471">
          <cell r="A471" t="str">
            <v>481002</v>
          </cell>
          <cell r="B471" t="str">
            <v>1015</v>
          </cell>
          <cell r="C471">
            <v>-416240.66</v>
          </cell>
          <cell r="D471" t="str">
            <v>204</v>
          </cell>
          <cell r="E471" t="str">
            <v>411</v>
          </cell>
          <cell r="F471">
            <v>0</v>
          </cell>
          <cell r="G471">
            <v>1</v>
          </cell>
          <cell r="H471" t="str">
            <v>2012-01-31</v>
          </cell>
          <cell r="I471" t="str">
            <v>14900</v>
          </cell>
        </row>
        <row r="472">
          <cell r="A472" t="str">
            <v>481002</v>
          </cell>
          <cell r="B472" t="str">
            <v>1015</v>
          </cell>
          <cell r="C472">
            <v>-332750.09000000003</v>
          </cell>
          <cell r="D472" t="str">
            <v>204</v>
          </cell>
          <cell r="E472" t="str">
            <v>411</v>
          </cell>
          <cell r="F472">
            <v>0</v>
          </cell>
          <cell r="G472">
            <v>2</v>
          </cell>
          <cell r="H472" t="str">
            <v>2012-02-29</v>
          </cell>
          <cell r="I472" t="str">
            <v>14900</v>
          </cell>
        </row>
        <row r="473">
          <cell r="A473" t="str">
            <v>481002</v>
          </cell>
          <cell r="B473" t="str">
            <v>1015</v>
          </cell>
          <cell r="C473">
            <v>-297791</v>
          </cell>
          <cell r="D473" t="str">
            <v>204</v>
          </cell>
          <cell r="E473" t="str">
            <v>411</v>
          </cell>
          <cell r="F473">
            <v>0</v>
          </cell>
          <cell r="G473">
            <v>3</v>
          </cell>
          <cell r="H473" t="str">
            <v>2012-03-31</v>
          </cell>
          <cell r="I473" t="str">
            <v>14900</v>
          </cell>
        </row>
        <row r="474">
          <cell r="A474" t="str">
            <v>481002</v>
          </cell>
          <cell r="B474" t="str">
            <v>1015</v>
          </cell>
          <cell r="C474">
            <v>-300557.11</v>
          </cell>
          <cell r="D474" t="str">
            <v>204</v>
          </cell>
          <cell r="E474" t="str">
            <v>411</v>
          </cell>
          <cell r="F474">
            <v>0</v>
          </cell>
          <cell r="G474">
            <v>4</v>
          </cell>
          <cell r="H474" t="str">
            <v>2012-04-30</v>
          </cell>
          <cell r="I474" t="str">
            <v>14900</v>
          </cell>
        </row>
        <row r="475">
          <cell r="A475" t="str">
            <v>481002</v>
          </cell>
          <cell r="B475" t="str">
            <v>1015</v>
          </cell>
          <cell r="C475">
            <v>-273617.73</v>
          </cell>
          <cell r="D475" t="str">
            <v>204</v>
          </cell>
          <cell r="E475" t="str">
            <v>411</v>
          </cell>
          <cell r="F475">
            <v>0</v>
          </cell>
          <cell r="G475">
            <v>5</v>
          </cell>
          <cell r="H475" t="str">
            <v>2012-05-31</v>
          </cell>
          <cell r="I475" t="str">
            <v>14900</v>
          </cell>
        </row>
        <row r="476">
          <cell r="A476" t="str">
            <v>481002</v>
          </cell>
          <cell r="B476" t="str">
            <v>1015</v>
          </cell>
          <cell r="C476">
            <v>-439600.86</v>
          </cell>
          <cell r="D476" t="str">
            <v>204</v>
          </cell>
          <cell r="E476" t="str">
            <v>411</v>
          </cell>
          <cell r="F476">
            <v>0</v>
          </cell>
          <cell r="G476">
            <v>6</v>
          </cell>
          <cell r="H476" t="str">
            <v>2012-06-30</v>
          </cell>
          <cell r="I476" t="str">
            <v>14900</v>
          </cell>
        </row>
        <row r="477">
          <cell r="A477" t="str">
            <v>481002</v>
          </cell>
          <cell r="B477" t="str">
            <v>1015</v>
          </cell>
          <cell r="C477">
            <v>-450963.14</v>
          </cell>
          <cell r="D477" t="str">
            <v>204</v>
          </cell>
          <cell r="E477" t="str">
            <v>411</v>
          </cell>
          <cell r="F477">
            <v>0</v>
          </cell>
          <cell r="G477">
            <v>7</v>
          </cell>
          <cell r="H477" t="str">
            <v>2012-07-31</v>
          </cell>
          <cell r="I477" t="str">
            <v>14900</v>
          </cell>
        </row>
        <row r="478">
          <cell r="A478" t="str">
            <v>481002</v>
          </cell>
          <cell r="B478" t="str">
            <v>1015</v>
          </cell>
          <cell r="C478">
            <v>-531701.41</v>
          </cell>
          <cell r="D478" t="str">
            <v>204</v>
          </cell>
          <cell r="E478" t="str">
            <v>411</v>
          </cell>
          <cell r="F478">
            <v>0</v>
          </cell>
          <cell r="G478">
            <v>8</v>
          </cell>
          <cell r="H478" t="str">
            <v>2012-08-31</v>
          </cell>
          <cell r="I478" t="str">
            <v>14900</v>
          </cell>
        </row>
        <row r="479">
          <cell r="A479" t="str">
            <v>481002</v>
          </cell>
          <cell r="B479" t="str">
            <v>1015</v>
          </cell>
          <cell r="C479">
            <v>-504236.23</v>
          </cell>
          <cell r="D479" t="str">
            <v>204</v>
          </cell>
          <cell r="E479" t="str">
            <v>411</v>
          </cell>
          <cell r="F479">
            <v>0</v>
          </cell>
          <cell r="G479">
            <v>9</v>
          </cell>
          <cell r="H479" t="str">
            <v>2012-09-30</v>
          </cell>
          <cell r="I479" t="str">
            <v>14900</v>
          </cell>
        </row>
        <row r="480">
          <cell r="A480" t="str">
            <v>481002</v>
          </cell>
          <cell r="B480" t="str">
            <v>1015</v>
          </cell>
          <cell r="C480">
            <v>-407663.54</v>
          </cell>
          <cell r="D480" t="str">
            <v>204</v>
          </cell>
          <cell r="E480" t="str">
            <v>411</v>
          </cell>
          <cell r="F480">
            <v>0</v>
          </cell>
          <cell r="G480">
            <v>10</v>
          </cell>
          <cell r="H480" t="str">
            <v>2012-10-31</v>
          </cell>
          <cell r="I480" t="str">
            <v>14900</v>
          </cell>
        </row>
        <row r="481">
          <cell r="A481" t="str">
            <v>481002</v>
          </cell>
          <cell r="B481" t="str">
            <v>1015</v>
          </cell>
          <cell r="C481">
            <v>-523934.67</v>
          </cell>
          <cell r="D481" t="str">
            <v>204</v>
          </cell>
          <cell r="E481" t="str">
            <v>411</v>
          </cell>
          <cell r="F481">
            <v>0</v>
          </cell>
          <cell r="G481">
            <v>11</v>
          </cell>
          <cell r="H481" t="str">
            <v>2012-11-30</v>
          </cell>
          <cell r="I481" t="str">
            <v>14900</v>
          </cell>
        </row>
        <row r="482">
          <cell r="A482" t="str">
            <v>481002</v>
          </cell>
          <cell r="B482" t="str">
            <v>1015</v>
          </cell>
          <cell r="C482">
            <v>-447468.16</v>
          </cell>
          <cell r="D482" t="str">
            <v>204</v>
          </cell>
          <cell r="E482" t="str">
            <v>411</v>
          </cell>
          <cell r="F482">
            <v>0</v>
          </cell>
          <cell r="G482">
            <v>12</v>
          </cell>
          <cell r="H482" t="str">
            <v>2012-12-31</v>
          </cell>
          <cell r="I482" t="str">
            <v>14900</v>
          </cell>
        </row>
        <row r="483">
          <cell r="A483" t="str">
            <v>481002</v>
          </cell>
          <cell r="B483" t="str">
            <v>1015</v>
          </cell>
          <cell r="C483">
            <v>-8366.33</v>
          </cell>
          <cell r="D483" t="str">
            <v>204</v>
          </cell>
          <cell r="E483" t="str">
            <v>457</v>
          </cell>
          <cell r="F483">
            <v>0</v>
          </cell>
          <cell r="G483">
            <v>1</v>
          </cell>
          <cell r="H483" t="str">
            <v>2012-01-31</v>
          </cell>
          <cell r="I483" t="str">
            <v>15600</v>
          </cell>
        </row>
        <row r="484">
          <cell r="A484" t="str">
            <v>481002</v>
          </cell>
          <cell r="B484" t="str">
            <v>1015</v>
          </cell>
          <cell r="C484">
            <v>-4369.5600000000004</v>
          </cell>
          <cell r="D484" t="str">
            <v>204</v>
          </cell>
          <cell r="E484" t="str">
            <v>457</v>
          </cell>
          <cell r="F484">
            <v>0</v>
          </cell>
          <cell r="G484">
            <v>2</v>
          </cell>
          <cell r="H484" t="str">
            <v>2012-02-29</v>
          </cell>
          <cell r="I484" t="str">
            <v>15600</v>
          </cell>
        </row>
        <row r="485">
          <cell r="A485" t="str">
            <v>481002</v>
          </cell>
          <cell r="B485" t="str">
            <v>1015</v>
          </cell>
          <cell r="C485">
            <v>-4109.3999999999996</v>
          </cell>
          <cell r="D485" t="str">
            <v>204</v>
          </cell>
          <cell r="E485" t="str">
            <v>457</v>
          </cell>
          <cell r="F485">
            <v>0</v>
          </cell>
          <cell r="G485">
            <v>3</v>
          </cell>
          <cell r="H485" t="str">
            <v>2012-03-31</v>
          </cell>
          <cell r="I485" t="str">
            <v>15600</v>
          </cell>
        </row>
        <row r="486">
          <cell r="A486" t="str">
            <v>481002</v>
          </cell>
          <cell r="B486" t="str">
            <v>1015</v>
          </cell>
          <cell r="C486">
            <v>-6395.18</v>
          </cell>
          <cell r="D486" t="str">
            <v>204</v>
          </cell>
          <cell r="E486" t="str">
            <v>457</v>
          </cell>
          <cell r="F486">
            <v>0</v>
          </cell>
          <cell r="G486">
            <v>4</v>
          </cell>
          <cell r="H486" t="str">
            <v>2012-04-30</v>
          </cell>
          <cell r="I486" t="str">
            <v>15600</v>
          </cell>
        </row>
        <row r="487">
          <cell r="A487" t="str">
            <v>481002</v>
          </cell>
          <cell r="B487" t="str">
            <v>1015</v>
          </cell>
          <cell r="C487">
            <v>-7783.59</v>
          </cell>
          <cell r="D487" t="str">
            <v>204</v>
          </cell>
          <cell r="E487" t="str">
            <v>457</v>
          </cell>
          <cell r="F487">
            <v>0</v>
          </cell>
          <cell r="G487">
            <v>5</v>
          </cell>
          <cell r="H487" t="str">
            <v>2012-05-31</v>
          </cell>
          <cell r="I487" t="str">
            <v>15600</v>
          </cell>
        </row>
        <row r="488">
          <cell r="A488" t="str">
            <v>481002</v>
          </cell>
          <cell r="B488" t="str">
            <v>1015</v>
          </cell>
          <cell r="C488">
            <v>-5201.3599999999997</v>
          </cell>
          <cell r="D488" t="str">
            <v>204</v>
          </cell>
          <cell r="E488" t="str">
            <v>457</v>
          </cell>
          <cell r="F488">
            <v>0</v>
          </cell>
          <cell r="G488">
            <v>6</v>
          </cell>
          <cell r="H488" t="str">
            <v>2012-06-30</v>
          </cell>
          <cell r="I488" t="str">
            <v>15600</v>
          </cell>
        </row>
        <row r="489">
          <cell r="A489" t="str">
            <v>481002</v>
          </cell>
          <cell r="B489" t="str">
            <v>1015</v>
          </cell>
          <cell r="C489">
            <v>-9401.7900000000009</v>
          </cell>
          <cell r="D489" t="str">
            <v>204</v>
          </cell>
          <cell r="E489" t="str">
            <v>457</v>
          </cell>
          <cell r="F489">
            <v>0</v>
          </cell>
          <cell r="G489">
            <v>7</v>
          </cell>
          <cell r="H489" t="str">
            <v>2012-07-31</v>
          </cell>
          <cell r="I489" t="str">
            <v>15600</v>
          </cell>
        </row>
        <row r="490">
          <cell r="A490" t="str">
            <v>481002</v>
          </cell>
          <cell r="B490" t="str">
            <v>1015</v>
          </cell>
          <cell r="C490">
            <v>-10137.76</v>
          </cell>
          <cell r="D490" t="str">
            <v>204</v>
          </cell>
          <cell r="E490" t="str">
            <v>457</v>
          </cell>
          <cell r="F490">
            <v>0</v>
          </cell>
          <cell r="G490">
            <v>8</v>
          </cell>
          <cell r="H490" t="str">
            <v>2012-08-31</v>
          </cell>
          <cell r="I490" t="str">
            <v>15600</v>
          </cell>
        </row>
        <row r="491">
          <cell r="A491" t="str">
            <v>481002</v>
          </cell>
          <cell r="B491" t="str">
            <v>1015</v>
          </cell>
          <cell r="C491">
            <v>-8196.69</v>
          </cell>
          <cell r="D491" t="str">
            <v>204</v>
          </cell>
          <cell r="E491" t="str">
            <v>457</v>
          </cell>
          <cell r="F491">
            <v>0</v>
          </cell>
          <cell r="G491">
            <v>9</v>
          </cell>
          <cell r="H491" t="str">
            <v>2012-09-30</v>
          </cell>
          <cell r="I491" t="str">
            <v>15600</v>
          </cell>
        </row>
        <row r="492">
          <cell r="A492" t="str">
            <v>481002</v>
          </cell>
          <cell r="B492" t="str">
            <v>1015</v>
          </cell>
          <cell r="C492">
            <v>-11535.16</v>
          </cell>
          <cell r="D492" t="str">
            <v>204</v>
          </cell>
          <cell r="E492" t="str">
            <v>457</v>
          </cell>
          <cell r="F492">
            <v>0</v>
          </cell>
          <cell r="G492">
            <v>10</v>
          </cell>
          <cell r="H492" t="str">
            <v>2012-10-31</v>
          </cell>
          <cell r="I492" t="str">
            <v>15600</v>
          </cell>
        </row>
        <row r="493">
          <cell r="A493" t="str">
            <v>481002</v>
          </cell>
          <cell r="B493" t="str">
            <v>1015</v>
          </cell>
          <cell r="C493">
            <v>-10107.1</v>
          </cell>
          <cell r="D493" t="str">
            <v>204</v>
          </cell>
          <cell r="E493" t="str">
            <v>457</v>
          </cell>
          <cell r="F493">
            <v>0</v>
          </cell>
          <cell r="G493">
            <v>11</v>
          </cell>
          <cell r="H493" t="str">
            <v>2012-11-30</v>
          </cell>
          <cell r="I493" t="str">
            <v>15600</v>
          </cell>
        </row>
        <row r="494">
          <cell r="A494" t="str">
            <v>481002</v>
          </cell>
          <cell r="B494" t="str">
            <v>1015</v>
          </cell>
          <cell r="C494">
            <v>-10639.5</v>
          </cell>
          <cell r="D494" t="str">
            <v>204</v>
          </cell>
          <cell r="E494" t="str">
            <v>457</v>
          </cell>
          <cell r="F494">
            <v>0</v>
          </cell>
          <cell r="G494">
            <v>12</v>
          </cell>
          <cell r="H494" t="str">
            <v>2012-12-31</v>
          </cell>
          <cell r="I494" t="str">
            <v>15600</v>
          </cell>
        </row>
        <row r="495">
          <cell r="A495" t="str">
            <v>481002</v>
          </cell>
          <cell r="B495" t="str">
            <v>1015</v>
          </cell>
          <cell r="C495">
            <v>-708.15</v>
          </cell>
          <cell r="D495" t="str">
            <v>217</v>
          </cell>
          <cell r="E495" t="str">
            <v>411</v>
          </cell>
          <cell r="F495">
            <v>0</v>
          </cell>
          <cell r="G495">
            <v>1</v>
          </cell>
          <cell r="H495" t="str">
            <v>2012-01-31</v>
          </cell>
          <cell r="I495" t="str">
            <v>14900</v>
          </cell>
        </row>
        <row r="496">
          <cell r="A496" t="str">
            <v>481002</v>
          </cell>
          <cell r="B496" t="str">
            <v>1015</v>
          </cell>
          <cell r="C496">
            <v>-779.75</v>
          </cell>
          <cell r="D496" t="str">
            <v>217</v>
          </cell>
          <cell r="E496" t="str">
            <v>411</v>
          </cell>
          <cell r="F496">
            <v>0</v>
          </cell>
          <cell r="G496">
            <v>2</v>
          </cell>
          <cell r="H496" t="str">
            <v>2012-02-29</v>
          </cell>
          <cell r="I496" t="str">
            <v>14900</v>
          </cell>
        </row>
        <row r="497">
          <cell r="A497" t="str">
            <v>481002</v>
          </cell>
          <cell r="B497" t="str">
            <v>1015</v>
          </cell>
          <cell r="C497">
            <v>-886.31</v>
          </cell>
          <cell r="D497" t="str">
            <v>217</v>
          </cell>
          <cell r="E497" t="str">
            <v>411</v>
          </cell>
          <cell r="F497">
            <v>0</v>
          </cell>
          <cell r="G497">
            <v>3</v>
          </cell>
          <cell r="H497" t="str">
            <v>2012-03-31</v>
          </cell>
          <cell r="I497" t="str">
            <v>14900</v>
          </cell>
        </row>
        <row r="498">
          <cell r="A498" t="str">
            <v>481002</v>
          </cell>
          <cell r="B498" t="str">
            <v>1015</v>
          </cell>
          <cell r="C498">
            <v>-1035.4000000000001</v>
          </cell>
          <cell r="D498" t="str">
            <v>217</v>
          </cell>
          <cell r="E498" t="str">
            <v>411</v>
          </cell>
          <cell r="F498">
            <v>0</v>
          </cell>
          <cell r="G498">
            <v>4</v>
          </cell>
          <cell r="H498" t="str">
            <v>2012-04-30</v>
          </cell>
          <cell r="I498" t="str">
            <v>14900</v>
          </cell>
        </row>
        <row r="499">
          <cell r="A499" t="str">
            <v>481002</v>
          </cell>
          <cell r="B499" t="str">
            <v>1015</v>
          </cell>
          <cell r="C499">
            <v>-1069.71</v>
          </cell>
          <cell r="D499" t="str">
            <v>217</v>
          </cell>
          <cell r="E499" t="str">
            <v>411</v>
          </cell>
          <cell r="F499">
            <v>0</v>
          </cell>
          <cell r="G499">
            <v>5</v>
          </cell>
          <cell r="H499" t="str">
            <v>2012-05-31</v>
          </cell>
          <cell r="I499" t="str">
            <v>14900</v>
          </cell>
        </row>
        <row r="500">
          <cell r="A500" t="str">
            <v>481002</v>
          </cell>
          <cell r="B500" t="str">
            <v>1015</v>
          </cell>
          <cell r="C500">
            <v>-1552.45</v>
          </cell>
          <cell r="D500" t="str">
            <v>217</v>
          </cell>
          <cell r="E500" t="str">
            <v>411</v>
          </cell>
          <cell r="F500">
            <v>0</v>
          </cell>
          <cell r="G500">
            <v>6</v>
          </cell>
          <cell r="H500" t="str">
            <v>2012-06-30</v>
          </cell>
          <cell r="I500" t="str">
            <v>14900</v>
          </cell>
        </row>
        <row r="501">
          <cell r="A501" t="str">
            <v>481002</v>
          </cell>
          <cell r="B501" t="str">
            <v>1015</v>
          </cell>
          <cell r="C501">
            <v>-1366.65</v>
          </cell>
          <cell r="D501" t="str">
            <v>217</v>
          </cell>
          <cell r="E501" t="str">
            <v>411</v>
          </cell>
          <cell r="F501">
            <v>0</v>
          </cell>
          <cell r="G501">
            <v>7</v>
          </cell>
          <cell r="H501" t="str">
            <v>2012-07-31</v>
          </cell>
          <cell r="I501" t="str">
            <v>14900</v>
          </cell>
        </row>
        <row r="502">
          <cell r="A502" t="str">
            <v>481002</v>
          </cell>
          <cell r="B502" t="str">
            <v>1015</v>
          </cell>
          <cell r="C502">
            <v>-1460.82</v>
          </cell>
          <cell r="D502" t="str">
            <v>217</v>
          </cell>
          <cell r="E502" t="str">
            <v>411</v>
          </cell>
          <cell r="F502">
            <v>0</v>
          </cell>
          <cell r="G502">
            <v>8</v>
          </cell>
          <cell r="H502" t="str">
            <v>2012-08-31</v>
          </cell>
          <cell r="I502" t="str">
            <v>14900</v>
          </cell>
        </row>
        <row r="503">
          <cell r="A503" t="str">
            <v>481002</v>
          </cell>
          <cell r="B503" t="str">
            <v>1015</v>
          </cell>
          <cell r="C503">
            <v>-1516.46</v>
          </cell>
          <cell r="D503" t="str">
            <v>217</v>
          </cell>
          <cell r="E503" t="str">
            <v>411</v>
          </cell>
          <cell r="F503">
            <v>0</v>
          </cell>
          <cell r="G503">
            <v>9</v>
          </cell>
          <cell r="H503" t="str">
            <v>2012-09-30</v>
          </cell>
          <cell r="I503" t="str">
            <v>14900</v>
          </cell>
        </row>
        <row r="504">
          <cell r="A504" t="str">
            <v>481002</v>
          </cell>
          <cell r="B504" t="str">
            <v>1015</v>
          </cell>
          <cell r="C504">
            <v>-1286.3699999999999</v>
          </cell>
          <cell r="D504" t="str">
            <v>217</v>
          </cell>
          <cell r="E504" t="str">
            <v>411</v>
          </cell>
          <cell r="F504">
            <v>0</v>
          </cell>
          <cell r="G504">
            <v>10</v>
          </cell>
          <cell r="H504" t="str">
            <v>2012-10-31</v>
          </cell>
          <cell r="I504" t="str">
            <v>14900</v>
          </cell>
        </row>
        <row r="505">
          <cell r="A505" t="str">
            <v>481002</v>
          </cell>
          <cell r="B505" t="str">
            <v>1015</v>
          </cell>
          <cell r="C505">
            <v>-1427.5</v>
          </cell>
          <cell r="D505" t="str">
            <v>217</v>
          </cell>
          <cell r="E505" t="str">
            <v>411</v>
          </cell>
          <cell r="F505">
            <v>0</v>
          </cell>
          <cell r="G505">
            <v>11</v>
          </cell>
          <cell r="H505" t="str">
            <v>2012-11-30</v>
          </cell>
          <cell r="I505" t="str">
            <v>14900</v>
          </cell>
        </row>
        <row r="506">
          <cell r="A506" t="str">
            <v>481002</v>
          </cell>
          <cell r="B506" t="str">
            <v>1015</v>
          </cell>
          <cell r="C506">
            <v>-1350.42</v>
          </cell>
          <cell r="D506" t="str">
            <v>217</v>
          </cell>
          <cell r="E506" t="str">
            <v>411</v>
          </cell>
          <cell r="F506">
            <v>0</v>
          </cell>
          <cell r="G506">
            <v>12</v>
          </cell>
          <cell r="H506" t="str">
            <v>2012-12-31</v>
          </cell>
          <cell r="I506" t="str">
            <v>14900</v>
          </cell>
        </row>
        <row r="507">
          <cell r="A507" t="str">
            <v>481003</v>
          </cell>
          <cell r="B507" t="str">
            <v>1015</v>
          </cell>
          <cell r="C507">
            <v>-2335.31</v>
          </cell>
          <cell r="D507" t="str">
            <v>200</v>
          </cell>
          <cell r="F507">
            <v>-276.64</v>
          </cell>
          <cell r="G507">
            <v>1</v>
          </cell>
          <cell r="H507" t="str">
            <v>2012-01-31</v>
          </cell>
          <cell r="I507" t="str">
            <v>01943</v>
          </cell>
        </row>
        <row r="508">
          <cell r="A508" t="str">
            <v>481003</v>
          </cell>
          <cell r="B508" t="str">
            <v>1015</v>
          </cell>
          <cell r="C508">
            <v>-32077.58</v>
          </cell>
          <cell r="D508" t="str">
            <v>200</v>
          </cell>
          <cell r="F508">
            <v>-3266.62</v>
          </cell>
          <cell r="G508">
            <v>1</v>
          </cell>
          <cell r="H508" t="str">
            <v>2012-01-31</v>
          </cell>
          <cell r="I508" t="str">
            <v>01952</v>
          </cell>
        </row>
        <row r="509">
          <cell r="A509" t="str">
            <v>481003</v>
          </cell>
          <cell r="B509" t="str">
            <v>1015</v>
          </cell>
          <cell r="C509">
            <v>-23557.23</v>
          </cell>
          <cell r="D509" t="str">
            <v>200</v>
          </cell>
          <cell r="F509">
            <v>-2372.9699999999998</v>
          </cell>
          <cell r="G509">
            <v>1</v>
          </cell>
          <cell r="H509" t="str">
            <v>2012-01-31</v>
          </cell>
          <cell r="I509" t="str">
            <v>01953</v>
          </cell>
        </row>
        <row r="510">
          <cell r="A510" t="str">
            <v>481003</v>
          </cell>
          <cell r="B510" t="str">
            <v>1015</v>
          </cell>
          <cell r="C510">
            <v>-29.41</v>
          </cell>
          <cell r="D510" t="str">
            <v>200</v>
          </cell>
          <cell r="F510">
            <v>-3.62</v>
          </cell>
          <cell r="G510">
            <v>1</v>
          </cell>
          <cell r="H510" t="str">
            <v>2012-01-31</v>
          </cell>
          <cell r="I510" t="str">
            <v>01954</v>
          </cell>
        </row>
        <row r="511">
          <cell r="A511" t="str">
            <v>481003</v>
          </cell>
          <cell r="B511" t="str">
            <v>1015</v>
          </cell>
          <cell r="C511">
            <v>-53899.41</v>
          </cell>
          <cell r="D511" t="str">
            <v>200</v>
          </cell>
          <cell r="F511">
            <v>-5455.26</v>
          </cell>
          <cell r="G511">
            <v>1</v>
          </cell>
          <cell r="H511" t="str">
            <v>2012-01-31</v>
          </cell>
          <cell r="I511" t="str">
            <v>01959</v>
          </cell>
        </row>
        <row r="512">
          <cell r="A512" t="str">
            <v>481003</v>
          </cell>
          <cell r="B512" t="str">
            <v>1015</v>
          </cell>
          <cell r="C512">
            <v>-7102.22</v>
          </cell>
          <cell r="D512" t="str">
            <v>200</v>
          </cell>
          <cell r="F512">
            <v>-729.97</v>
          </cell>
          <cell r="G512">
            <v>1</v>
          </cell>
          <cell r="H512" t="str">
            <v>2012-01-31</v>
          </cell>
          <cell r="I512" t="str">
            <v>01968</v>
          </cell>
        </row>
        <row r="513">
          <cell r="A513" t="str">
            <v>481003</v>
          </cell>
          <cell r="B513" t="str">
            <v>1015</v>
          </cell>
          <cell r="C513">
            <v>-10061.200000000001</v>
          </cell>
          <cell r="D513" t="str">
            <v>200</v>
          </cell>
          <cell r="F513">
            <v>-1062</v>
          </cell>
          <cell r="G513">
            <v>1</v>
          </cell>
          <cell r="H513" t="str">
            <v>2012-01-31</v>
          </cell>
          <cell r="I513" t="str">
            <v>01969</v>
          </cell>
        </row>
        <row r="514">
          <cell r="A514" t="str">
            <v>481003</v>
          </cell>
          <cell r="B514" t="str">
            <v>1015</v>
          </cell>
          <cell r="C514">
            <v>-7226.87</v>
          </cell>
          <cell r="D514" t="str">
            <v>200</v>
          </cell>
          <cell r="F514">
            <v>-702.02</v>
          </cell>
          <cell r="G514">
            <v>1</v>
          </cell>
          <cell r="H514" t="str">
            <v>2012-01-31</v>
          </cell>
          <cell r="I514" t="str">
            <v>01970</v>
          </cell>
        </row>
        <row r="515">
          <cell r="A515" t="str">
            <v>481003</v>
          </cell>
          <cell r="B515" t="str">
            <v>1015</v>
          </cell>
          <cell r="C515">
            <v>-8387.9</v>
          </cell>
          <cell r="D515" t="str">
            <v>200</v>
          </cell>
          <cell r="F515">
            <v>-814.8</v>
          </cell>
          <cell r="G515">
            <v>1</v>
          </cell>
          <cell r="H515" t="str">
            <v>2012-01-31</v>
          </cell>
          <cell r="I515" t="str">
            <v>01971</v>
          </cell>
        </row>
        <row r="516">
          <cell r="A516" t="str">
            <v>481003</v>
          </cell>
          <cell r="B516" t="str">
            <v>1015</v>
          </cell>
          <cell r="C516">
            <v>-7253.86</v>
          </cell>
          <cell r="D516" t="str">
            <v>200</v>
          </cell>
          <cell r="F516">
            <v>-704.64</v>
          </cell>
          <cell r="G516">
            <v>1</v>
          </cell>
          <cell r="H516" t="str">
            <v>2012-01-31</v>
          </cell>
          <cell r="I516" t="str">
            <v>01973</v>
          </cell>
        </row>
        <row r="517">
          <cell r="A517" t="str">
            <v>481003</v>
          </cell>
          <cell r="B517" t="str">
            <v>1015</v>
          </cell>
          <cell r="C517">
            <v>-13590.53</v>
          </cell>
          <cell r="D517" t="str">
            <v>200</v>
          </cell>
          <cell r="F517">
            <v>-1391.17</v>
          </cell>
          <cell r="G517">
            <v>1</v>
          </cell>
          <cell r="H517" t="str">
            <v>2012-01-31</v>
          </cell>
          <cell r="I517" t="str">
            <v>01974</v>
          </cell>
        </row>
        <row r="518">
          <cell r="A518" t="str">
            <v>481003</v>
          </cell>
          <cell r="B518" t="str">
            <v>1015</v>
          </cell>
          <cell r="C518">
            <v>-19524.8</v>
          </cell>
          <cell r="D518" t="str">
            <v>200</v>
          </cell>
          <cell r="F518">
            <v>-1985.75</v>
          </cell>
          <cell r="G518">
            <v>1</v>
          </cell>
          <cell r="H518" t="str">
            <v>2012-01-31</v>
          </cell>
          <cell r="I518" t="str">
            <v>01977</v>
          </cell>
        </row>
        <row r="519">
          <cell r="A519" t="str">
            <v>481003</v>
          </cell>
          <cell r="B519" t="str">
            <v>1015</v>
          </cell>
          <cell r="C519">
            <v>-20634.52</v>
          </cell>
          <cell r="D519" t="str">
            <v>200</v>
          </cell>
          <cell r="F519">
            <v>-2108.64</v>
          </cell>
          <cell r="G519">
            <v>1</v>
          </cell>
          <cell r="H519" t="str">
            <v>2012-01-31</v>
          </cell>
          <cell r="I519" t="str">
            <v>01978</v>
          </cell>
        </row>
        <row r="520">
          <cell r="A520" t="str">
            <v>481003</v>
          </cell>
          <cell r="B520" t="str">
            <v>1015</v>
          </cell>
          <cell r="C520">
            <v>-27178.76</v>
          </cell>
          <cell r="D520" t="str">
            <v>200</v>
          </cell>
          <cell r="F520">
            <v>-2653.17</v>
          </cell>
          <cell r="G520">
            <v>1</v>
          </cell>
          <cell r="H520" t="str">
            <v>2012-01-31</v>
          </cell>
          <cell r="I520" t="str">
            <v>01986</v>
          </cell>
        </row>
        <row r="521">
          <cell r="A521" t="str">
            <v>481003</v>
          </cell>
          <cell r="B521" t="str">
            <v>1015</v>
          </cell>
          <cell r="C521">
            <v>-21767.11</v>
          </cell>
          <cell r="D521" t="str">
            <v>200</v>
          </cell>
          <cell r="F521">
            <v>-2206.96</v>
          </cell>
          <cell r="G521">
            <v>1</v>
          </cell>
          <cell r="H521" t="str">
            <v>2012-01-31</v>
          </cell>
          <cell r="I521" t="str">
            <v>01987</v>
          </cell>
        </row>
        <row r="522">
          <cell r="A522" t="str">
            <v>481003</v>
          </cell>
          <cell r="B522" t="str">
            <v>1015</v>
          </cell>
          <cell r="C522">
            <v>-13856.43</v>
          </cell>
          <cell r="D522" t="str">
            <v>200</v>
          </cell>
          <cell r="F522">
            <v>-1409.19</v>
          </cell>
          <cell r="G522">
            <v>1</v>
          </cell>
          <cell r="H522" t="str">
            <v>2012-01-31</v>
          </cell>
          <cell r="I522" t="str">
            <v>01988</v>
          </cell>
        </row>
        <row r="523">
          <cell r="A523" t="str">
            <v>481003</v>
          </cell>
          <cell r="B523" t="str">
            <v>1015</v>
          </cell>
          <cell r="C523">
            <v>-2707.02</v>
          </cell>
          <cell r="D523" t="str">
            <v>200</v>
          </cell>
          <cell r="F523">
            <v>-262.95</v>
          </cell>
          <cell r="G523">
            <v>1</v>
          </cell>
          <cell r="H523" t="str">
            <v>2012-01-31</v>
          </cell>
          <cell r="I523" t="str">
            <v>01989</v>
          </cell>
        </row>
        <row r="524">
          <cell r="A524" t="str">
            <v>481003</v>
          </cell>
          <cell r="B524" t="str">
            <v>1015</v>
          </cell>
          <cell r="C524">
            <v>-35741.5</v>
          </cell>
          <cell r="D524" t="str">
            <v>200</v>
          </cell>
          <cell r="F524">
            <v>-3620.24</v>
          </cell>
          <cell r="G524">
            <v>1</v>
          </cell>
          <cell r="H524" t="str">
            <v>2012-01-31</v>
          </cell>
          <cell r="I524" t="str">
            <v>01990</v>
          </cell>
        </row>
        <row r="525">
          <cell r="A525" t="str">
            <v>481003</v>
          </cell>
          <cell r="B525" t="str">
            <v>1015</v>
          </cell>
          <cell r="C525">
            <v>-25.95</v>
          </cell>
          <cell r="D525" t="str">
            <v>200</v>
          </cell>
          <cell r="F525">
            <v>-2.4900000000000002</v>
          </cell>
          <cell r="G525">
            <v>1</v>
          </cell>
          <cell r="H525" t="str">
            <v>2012-01-31</v>
          </cell>
          <cell r="I525" t="str">
            <v>01991</v>
          </cell>
        </row>
        <row r="526">
          <cell r="A526" t="str">
            <v>481003</v>
          </cell>
          <cell r="B526" t="str">
            <v>1015</v>
          </cell>
          <cell r="C526">
            <v>-51505.87</v>
          </cell>
          <cell r="D526" t="str">
            <v>200</v>
          </cell>
          <cell r="F526">
            <v>-5003.28</v>
          </cell>
          <cell r="G526">
            <v>1</v>
          </cell>
          <cell r="H526" t="str">
            <v>2012-01-31</v>
          </cell>
          <cell r="I526" t="str">
            <v>01992</v>
          </cell>
        </row>
        <row r="527">
          <cell r="A527" t="str">
            <v>481003</v>
          </cell>
          <cell r="B527" t="str">
            <v>1015</v>
          </cell>
          <cell r="C527">
            <v>-2886.93</v>
          </cell>
          <cell r="D527" t="str">
            <v>200</v>
          </cell>
          <cell r="F527">
            <v>-306.36</v>
          </cell>
          <cell r="G527">
            <v>1</v>
          </cell>
          <cell r="H527" t="str">
            <v>2012-01-31</v>
          </cell>
          <cell r="I527" t="str">
            <v>01993</v>
          </cell>
        </row>
        <row r="528">
          <cell r="A528" t="str">
            <v>481003</v>
          </cell>
          <cell r="B528" t="str">
            <v>1015</v>
          </cell>
          <cell r="C528">
            <v>-41154.300000000003</v>
          </cell>
          <cell r="D528" t="str">
            <v>200</v>
          </cell>
          <cell r="F528">
            <v>-4183.8100000000004</v>
          </cell>
          <cell r="G528">
            <v>1</v>
          </cell>
          <cell r="H528" t="str">
            <v>2012-01-31</v>
          </cell>
          <cell r="I528" t="str">
            <v>01994</v>
          </cell>
        </row>
        <row r="529">
          <cell r="A529" t="str">
            <v>481003</v>
          </cell>
          <cell r="B529" t="str">
            <v>1015</v>
          </cell>
          <cell r="C529">
            <v>-26801.75</v>
          </cell>
          <cell r="D529" t="str">
            <v>200</v>
          </cell>
          <cell r="F529">
            <v>-2713.36</v>
          </cell>
          <cell r="G529">
            <v>1</v>
          </cell>
          <cell r="H529" t="str">
            <v>2012-01-31</v>
          </cell>
          <cell r="I529" t="str">
            <v>01995</v>
          </cell>
        </row>
        <row r="530">
          <cell r="A530" t="str">
            <v>481003</v>
          </cell>
          <cell r="B530" t="str">
            <v>1015</v>
          </cell>
          <cell r="C530">
            <v>-18760.189999999999</v>
          </cell>
          <cell r="D530" t="str">
            <v>200</v>
          </cell>
          <cell r="F530">
            <v>-1902.52</v>
          </cell>
          <cell r="G530">
            <v>1</v>
          </cell>
          <cell r="H530" t="str">
            <v>2012-01-31</v>
          </cell>
          <cell r="I530" t="str">
            <v>01996</v>
          </cell>
        </row>
        <row r="531">
          <cell r="A531" t="str">
            <v>481003</v>
          </cell>
          <cell r="B531" t="str">
            <v>1015</v>
          </cell>
          <cell r="C531">
            <v>-23144.51</v>
          </cell>
          <cell r="D531" t="str">
            <v>200</v>
          </cell>
          <cell r="F531">
            <v>-2359.27</v>
          </cell>
          <cell r="G531">
            <v>1</v>
          </cell>
          <cell r="H531" t="str">
            <v>2012-01-31</v>
          </cell>
          <cell r="I531" t="str">
            <v>01997</v>
          </cell>
        </row>
        <row r="532">
          <cell r="A532" t="str">
            <v>481003</v>
          </cell>
          <cell r="B532" t="str">
            <v>1015</v>
          </cell>
          <cell r="C532">
            <v>-9732.68</v>
          </cell>
          <cell r="D532" t="str">
            <v>200</v>
          </cell>
          <cell r="F532">
            <v>-991.65</v>
          </cell>
          <cell r="G532">
            <v>1</v>
          </cell>
          <cell r="H532" t="str">
            <v>2012-01-31</v>
          </cell>
          <cell r="I532" t="str">
            <v>01998</v>
          </cell>
        </row>
        <row r="533">
          <cell r="A533" t="str">
            <v>481003</v>
          </cell>
          <cell r="B533" t="str">
            <v>1015</v>
          </cell>
          <cell r="C533">
            <v>-26721.43</v>
          </cell>
          <cell r="D533" t="str">
            <v>200</v>
          </cell>
          <cell r="F533">
            <v>-2595.7199999999998</v>
          </cell>
          <cell r="G533">
            <v>1</v>
          </cell>
          <cell r="H533" t="str">
            <v>2012-01-31</v>
          </cell>
          <cell r="I533" t="str">
            <v>01999</v>
          </cell>
        </row>
        <row r="534">
          <cell r="A534" t="str">
            <v>481003</v>
          </cell>
          <cell r="B534" t="str">
            <v>1015</v>
          </cell>
          <cell r="C534">
            <v>0</v>
          </cell>
          <cell r="D534" t="str">
            <v>200</v>
          </cell>
          <cell r="F534">
            <v>-15.62</v>
          </cell>
          <cell r="G534">
            <v>1</v>
          </cell>
          <cell r="H534" t="str">
            <v>2012-01-31</v>
          </cell>
          <cell r="I534" t="str">
            <v>02184</v>
          </cell>
        </row>
        <row r="535">
          <cell r="A535" t="str">
            <v>481003</v>
          </cell>
          <cell r="B535" t="str">
            <v>1015</v>
          </cell>
          <cell r="C535">
            <v>-2875.12</v>
          </cell>
          <cell r="D535" t="str">
            <v>200</v>
          </cell>
          <cell r="F535">
            <v>-293.76</v>
          </cell>
          <cell r="G535">
            <v>1</v>
          </cell>
          <cell r="H535" t="str">
            <v>2012-01-31</v>
          </cell>
          <cell r="I535" t="str">
            <v>02188</v>
          </cell>
        </row>
        <row r="536">
          <cell r="A536" t="str">
            <v>481003</v>
          </cell>
          <cell r="B536" t="str">
            <v>1015</v>
          </cell>
          <cell r="C536">
            <v>-3880.31</v>
          </cell>
          <cell r="D536" t="str">
            <v>200</v>
          </cell>
          <cell r="F536">
            <v>-411.61</v>
          </cell>
          <cell r="G536">
            <v>1</v>
          </cell>
          <cell r="H536" t="str">
            <v>2012-01-31</v>
          </cell>
          <cell r="I536" t="str">
            <v>02189</v>
          </cell>
        </row>
        <row r="537">
          <cell r="A537" t="str">
            <v>481003</v>
          </cell>
          <cell r="B537" t="str">
            <v>1015</v>
          </cell>
          <cell r="C537">
            <v>-8635.33</v>
          </cell>
          <cell r="D537" t="str">
            <v>200</v>
          </cell>
          <cell r="F537">
            <v>-865.27</v>
          </cell>
          <cell r="G537">
            <v>1</v>
          </cell>
          <cell r="H537" t="str">
            <v>2012-01-31</v>
          </cell>
          <cell r="I537" t="str">
            <v>02190</v>
          </cell>
        </row>
        <row r="538">
          <cell r="A538" t="str">
            <v>481003</v>
          </cell>
          <cell r="B538" t="str">
            <v>1015</v>
          </cell>
          <cell r="C538">
            <v>-3227.03</v>
          </cell>
          <cell r="D538" t="str">
            <v>200</v>
          </cell>
          <cell r="F538">
            <v>-326.79000000000002</v>
          </cell>
          <cell r="G538">
            <v>2</v>
          </cell>
          <cell r="H538" t="str">
            <v>2012-02-29</v>
          </cell>
          <cell r="I538" t="str">
            <v>01943</v>
          </cell>
        </row>
        <row r="539">
          <cell r="A539" t="str">
            <v>481003</v>
          </cell>
          <cell r="B539" t="str">
            <v>1015</v>
          </cell>
          <cell r="C539">
            <v>-30222.84</v>
          </cell>
          <cell r="D539" t="str">
            <v>200</v>
          </cell>
          <cell r="F539">
            <v>-2959.4</v>
          </cell>
          <cell r="G539">
            <v>2</v>
          </cell>
          <cell r="H539" t="str">
            <v>2012-02-29</v>
          </cell>
          <cell r="I539" t="str">
            <v>01952</v>
          </cell>
        </row>
        <row r="540">
          <cell r="A540" t="str">
            <v>481003</v>
          </cell>
          <cell r="B540" t="str">
            <v>1015</v>
          </cell>
          <cell r="C540">
            <v>-22104.25</v>
          </cell>
          <cell r="D540" t="str">
            <v>200</v>
          </cell>
          <cell r="F540">
            <v>-2164.4299999999998</v>
          </cell>
          <cell r="G540">
            <v>2</v>
          </cell>
          <cell r="H540" t="str">
            <v>2012-02-29</v>
          </cell>
          <cell r="I540" t="str">
            <v>01953</v>
          </cell>
        </row>
        <row r="541">
          <cell r="A541" t="str">
            <v>481003</v>
          </cell>
          <cell r="B541" t="str">
            <v>1015</v>
          </cell>
          <cell r="C541">
            <v>-27.21</v>
          </cell>
          <cell r="D541" t="str">
            <v>200</v>
          </cell>
          <cell r="F541">
            <v>-2.67</v>
          </cell>
          <cell r="G541">
            <v>2</v>
          </cell>
          <cell r="H541" t="str">
            <v>2012-02-29</v>
          </cell>
          <cell r="I541" t="str">
            <v>01954</v>
          </cell>
        </row>
        <row r="542">
          <cell r="A542" t="str">
            <v>481003</v>
          </cell>
          <cell r="B542" t="str">
            <v>1015</v>
          </cell>
          <cell r="C542">
            <v>-45946.98</v>
          </cell>
          <cell r="D542" t="str">
            <v>200</v>
          </cell>
          <cell r="F542">
            <v>-4498.8500000000004</v>
          </cell>
          <cell r="G542">
            <v>2</v>
          </cell>
          <cell r="H542" t="str">
            <v>2012-02-29</v>
          </cell>
          <cell r="I542" t="str">
            <v>01959</v>
          </cell>
        </row>
        <row r="543">
          <cell r="A543" t="str">
            <v>481003</v>
          </cell>
          <cell r="B543" t="str">
            <v>1015</v>
          </cell>
          <cell r="C543">
            <v>-6073.01</v>
          </cell>
          <cell r="D543" t="str">
            <v>200</v>
          </cell>
          <cell r="F543">
            <v>-594.67999999999995</v>
          </cell>
          <cell r="G543">
            <v>2</v>
          </cell>
          <cell r="H543" t="str">
            <v>2012-02-29</v>
          </cell>
          <cell r="I543" t="str">
            <v>01968</v>
          </cell>
        </row>
        <row r="544">
          <cell r="A544" t="str">
            <v>481003</v>
          </cell>
          <cell r="B544" t="str">
            <v>1015</v>
          </cell>
          <cell r="C544">
            <v>-8930</v>
          </cell>
          <cell r="D544" t="str">
            <v>200</v>
          </cell>
          <cell r="F544">
            <v>-873.84</v>
          </cell>
          <cell r="G544">
            <v>2</v>
          </cell>
          <cell r="H544" t="str">
            <v>2012-02-29</v>
          </cell>
          <cell r="I544" t="str">
            <v>01969</v>
          </cell>
        </row>
        <row r="545">
          <cell r="A545" t="str">
            <v>481003</v>
          </cell>
          <cell r="B545" t="str">
            <v>1015</v>
          </cell>
          <cell r="C545">
            <v>-7998.44</v>
          </cell>
          <cell r="D545" t="str">
            <v>200</v>
          </cell>
          <cell r="F545">
            <v>-776.97</v>
          </cell>
          <cell r="G545">
            <v>2</v>
          </cell>
          <cell r="H545" t="str">
            <v>2012-02-29</v>
          </cell>
          <cell r="I545" t="str">
            <v>01970</v>
          </cell>
        </row>
        <row r="546">
          <cell r="A546" t="str">
            <v>481003</v>
          </cell>
          <cell r="B546" t="str">
            <v>1015</v>
          </cell>
          <cell r="C546">
            <v>-7230.39</v>
          </cell>
          <cell r="D546" t="str">
            <v>200</v>
          </cell>
          <cell r="F546">
            <v>-702.36</v>
          </cell>
          <cell r="G546">
            <v>2</v>
          </cell>
          <cell r="H546" t="str">
            <v>2012-02-29</v>
          </cell>
          <cell r="I546" t="str">
            <v>01971</v>
          </cell>
        </row>
        <row r="547">
          <cell r="A547" t="str">
            <v>481003</v>
          </cell>
          <cell r="B547" t="str">
            <v>1015</v>
          </cell>
          <cell r="C547">
            <v>-8014.82</v>
          </cell>
          <cell r="D547" t="str">
            <v>200</v>
          </cell>
          <cell r="F547">
            <v>-778.56</v>
          </cell>
          <cell r="G547">
            <v>2</v>
          </cell>
          <cell r="H547" t="str">
            <v>2012-02-29</v>
          </cell>
          <cell r="I547" t="str">
            <v>01973</v>
          </cell>
        </row>
        <row r="548">
          <cell r="A548" t="str">
            <v>481003</v>
          </cell>
          <cell r="B548" t="str">
            <v>1015</v>
          </cell>
          <cell r="C548">
            <v>-12068.04</v>
          </cell>
          <cell r="D548" t="str">
            <v>200</v>
          </cell>
          <cell r="F548">
            <v>-1181.69</v>
          </cell>
          <cell r="G548">
            <v>2</v>
          </cell>
          <cell r="H548" t="str">
            <v>2012-02-29</v>
          </cell>
          <cell r="I548" t="str">
            <v>01974</v>
          </cell>
        </row>
        <row r="549">
          <cell r="A549" t="str">
            <v>481003</v>
          </cell>
          <cell r="B549" t="str">
            <v>1015</v>
          </cell>
          <cell r="C549">
            <v>-18553.88</v>
          </cell>
          <cell r="D549" t="str">
            <v>200</v>
          </cell>
          <cell r="F549">
            <v>-1816.78</v>
          </cell>
          <cell r="G549">
            <v>2</v>
          </cell>
          <cell r="H549" t="str">
            <v>2012-02-29</v>
          </cell>
          <cell r="I549" t="str">
            <v>01977</v>
          </cell>
        </row>
        <row r="550">
          <cell r="A550" t="str">
            <v>481003</v>
          </cell>
          <cell r="B550" t="str">
            <v>1015</v>
          </cell>
          <cell r="C550">
            <v>-17881.349999999999</v>
          </cell>
          <cell r="D550" t="str">
            <v>200</v>
          </cell>
          <cell r="F550">
            <v>-1750.91</v>
          </cell>
          <cell r="G550">
            <v>2</v>
          </cell>
          <cell r="H550" t="str">
            <v>2012-02-29</v>
          </cell>
          <cell r="I550" t="str">
            <v>01978</v>
          </cell>
        </row>
        <row r="551">
          <cell r="A551" t="str">
            <v>481003</v>
          </cell>
          <cell r="B551" t="str">
            <v>1015</v>
          </cell>
          <cell r="C551">
            <v>-25196.3</v>
          </cell>
          <cell r="D551" t="str">
            <v>200</v>
          </cell>
          <cell r="F551">
            <v>-2450.0500000000002</v>
          </cell>
          <cell r="G551">
            <v>2</v>
          </cell>
          <cell r="H551" t="str">
            <v>2012-02-29</v>
          </cell>
          <cell r="I551" t="str">
            <v>01986</v>
          </cell>
        </row>
        <row r="552">
          <cell r="A552" t="str">
            <v>481003</v>
          </cell>
          <cell r="B552" t="str">
            <v>1015</v>
          </cell>
          <cell r="C552">
            <v>-18971.099999999999</v>
          </cell>
          <cell r="D552" t="str">
            <v>200</v>
          </cell>
          <cell r="F552">
            <v>-1857.66</v>
          </cell>
          <cell r="G552">
            <v>2</v>
          </cell>
          <cell r="H552" t="str">
            <v>2012-02-29</v>
          </cell>
          <cell r="I552" t="str">
            <v>01987</v>
          </cell>
        </row>
        <row r="553">
          <cell r="A553" t="str">
            <v>481003</v>
          </cell>
          <cell r="B553" t="str">
            <v>1015</v>
          </cell>
          <cell r="C553">
            <v>-10185.98</v>
          </cell>
          <cell r="D553" t="str">
            <v>200</v>
          </cell>
          <cell r="F553">
            <v>-997.35</v>
          </cell>
          <cell r="G553">
            <v>2</v>
          </cell>
          <cell r="H553" t="str">
            <v>2012-02-29</v>
          </cell>
          <cell r="I553" t="str">
            <v>01988</v>
          </cell>
        </row>
        <row r="554">
          <cell r="A554" t="str">
            <v>481003</v>
          </cell>
          <cell r="B554" t="str">
            <v>1015</v>
          </cell>
          <cell r="C554">
            <v>-2266.11</v>
          </cell>
          <cell r="D554" t="str">
            <v>200</v>
          </cell>
          <cell r="F554">
            <v>-220.13</v>
          </cell>
          <cell r="G554">
            <v>2</v>
          </cell>
          <cell r="H554" t="str">
            <v>2012-02-29</v>
          </cell>
          <cell r="I554" t="str">
            <v>01989</v>
          </cell>
        </row>
        <row r="555">
          <cell r="A555" t="str">
            <v>481003</v>
          </cell>
          <cell r="B555" t="str">
            <v>1015</v>
          </cell>
          <cell r="C555">
            <v>-32701.16</v>
          </cell>
          <cell r="D555" t="str">
            <v>200</v>
          </cell>
          <cell r="F555">
            <v>-3202.13</v>
          </cell>
          <cell r="G555">
            <v>2</v>
          </cell>
          <cell r="H555" t="str">
            <v>2012-02-29</v>
          </cell>
          <cell r="I555" t="str">
            <v>01990</v>
          </cell>
        </row>
        <row r="556">
          <cell r="A556" t="str">
            <v>481003</v>
          </cell>
          <cell r="B556" t="str">
            <v>1015</v>
          </cell>
          <cell r="C556">
            <v>-12.06</v>
          </cell>
          <cell r="D556" t="str">
            <v>200</v>
          </cell>
          <cell r="F556">
            <v>-0.97</v>
          </cell>
          <cell r="G556">
            <v>2</v>
          </cell>
          <cell r="H556" t="str">
            <v>2012-02-29</v>
          </cell>
          <cell r="I556" t="str">
            <v>01991</v>
          </cell>
        </row>
        <row r="557">
          <cell r="A557" t="str">
            <v>481003</v>
          </cell>
          <cell r="B557" t="str">
            <v>1015</v>
          </cell>
          <cell r="C557">
            <v>-51677.58</v>
          </cell>
          <cell r="D557" t="str">
            <v>200</v>
          </cell>
          <cell r="F557">
            <v>-5019.96</v>
          </cell>
          <cell r="G557">
            <v>2</v>
          </cell>
          <cell r="H557" t="str">
            <v>2012-02-29</v>
          </cell>
          <cell r="I557" t="str">
            <v>01992</v>
          </cell>
        </row>
        <row r="558">
          <cell r="A558" t="str">
            <v>481003</v>
          </cell>
          <cell r="B558" t="str">
            <v>1015</v>
          </cell>
          <cell r="C558">
            <v>-2947.97</v>
          </cell>
          <cell r="D558" t="str">
            <v>200</v>
          </cell>
          <cell r="F558">
            <v>-298.52999999999997</v>
          </cell>
          <cell r="G558">
            <v>2</v>
          </cell>
          <cell r="H558" t="str">
            <v>2012-02-29</v>
          </cell>
          <cell r="I558" t="str">
            <v>01993</v>
          </cell>
        </row>
        <row r="559">
          <cell r="A559" t="str">
            <v>481003</v>
          </cell>
          <cell r="B559" t="str">
            <v>1015</v>
          </cell>
          <cell r="C559">
            <v>-36070.94</v>
          </cell>
          <cell r="D559" t="str">
            <v>200</v>
          </cell>
          <cell r="F559">
            <v>-3531.75</v>
          </cell>
          <cell r="G559">
            <v>2</v>
          </cell>
          <cell r="H559" t="str">
            <v>2012-02-29</v>
          </cell>
          <cell r="I559" t="str">
            <v>01994</v>
          </cell>
        </row>
        <row r="560">
          <cell r="A560" t="str">
            <v>481003</v>
          </cell>
          <cell r="B560" t="str">
            <v>1015</v>
          </cell>
          <cell r="C560">
            <v>-23712.55</v>
          </cell>
          <cell r="D560" t="str">
            <v>200</v>
          </cell>
          <cell r="F560">
            <v>-2321.92</v>
          </cell>
          <cell r="G560">
            <v>2</v>
          </cell>
          <cell r="H560" t="str">
            <v>2012-02-29</v>
          </cell>
          <cell r="I560" t="str">
            <v>01995</v>
          </cell>
        </row>
        <row r="561">
          <cell r="A561" t="str">
            <v>481003</v>
          </cell>
          <cell r="B561" t="str">
            <v>1015</v>
          </cell>
          <cell r="C561">
            <v>-15138.05</v>
          </cell>
          <cell r="D561" t="str">
            <v>200</v>
          </cell>
          <cell r="F561">
            <v>-1482.15</v>
          </cell>
          <cell r="G561">
            <v>2</v>
          </cell>
          <cell r="H561" t="str">
            <v>2012-02-29</v>
          </cell>
          <cell r="I561" t="str">
            <v>01996</v>
          </cell>
        </row>
        <row r="562">
          <cell r="A562" t="str">
            <v>481003</v>
          </cell>
          <cell r="B562" t="str">
            <v>1015</v>
          </cell>
          <cell r="C562">
            <v>-19247.02</v>
          </cell>
          <cell r="D562" t="str">
            <v>200</v>
          </cell>
          <cell r="F562">
            <v>-1884.62</v>
          </cell>
          <cell r="G562">
            <v>2</v>
          </cell>
          <cell r="H562" t="str">
            <v>2012-02-29</v>
          </cell>
          <cell r="I562" t="str">
            <v>01997</v>
          </cell>
        </row>
        <row r="563">
          <cell r="A563" t="str">
            <v>481003</v>
          </cell>
          <cell r="B563" t="str">
            <v>1015</v>
          </cell>
          <cell r="C563">
            <v>-8053.36</v>
          </cell>
          <cell r="D563" t="str">
            <v>200</v>
          </cell>
          <cell r="F563">
            <v>-788.52</v>
          </cell>
          <cell r="G563">
            <v>2</v>
          </cell>
          <cell r="H563" t="str">
            <v>2012-02-29</v>
          </cell>
          <cell r="I563" t="str">
            <v>01998</v>
          </cell>
        </row>
        <row r="564">
          <cell r="A564" t="str">
            <v>481003</v>
          </cell>
          <cell r="B564" t="str">
            <v>1015</v>
          </cell>
          <cell r="C564">
            <v>-24926.5</v>
          </cell>
          <cell r="D564" t="str">
            <v>200</v>
          </cell>
          <cell r="F564">
            <v>-2421.36</v>
          </cell>
          <cell r="G564">
            <v>2</v>
          </cell>
          <cell r="H564" t="str">
            <v>2012-02-29</v>
          </cell>
          <cell r="I564" t="str">
            <v>01999</v>
          </cell>
        </row>
        <row r="565">
          <cell r="A565" t="str">
            <v>481003</v>
          </cell>
          <cell r="B565" t="str">
            <v>1015</v>
          </cell>
          <cell r="C565">
            <v>0</v>
          </cell>
          <cell r="D565" t="str">
            <v>200</v>
          </cell>
          <cell r="F565">
            <v>-15.62</v>
          </cell>
          <cell r="G565">
            <v>2</v>
          </cell>
          <cell r="H565" t="str">
            <v>2012-02-29</v>
          </cell>
          <cell r="I565" t="str">
            <v>02184</v>
          </cell>
        </row>
        <row r="566">
          <cell r="A566" t="str">
            <v>481003</v>
          </cell>
          <cell r="B566" t="str">
            <v>1015</v>
          </cell>
          <cell r="C566">
            <v>-3674.14</v>
          </cell>
          <cell r="D566" t="str">
            <v>200</v>
          </cell>
          <cell r="F566">
            <v>-359.33</v>
          </cell>
          <cell r="G566">
            <v>2</v>
          </cell>
          <cell r="H566" t="str">
            <v>2012-02-29</v>
          </cell>
          <cell r="I566" t="str">
            <v>02188</v>
          </cell>
        </row>
        <row r="567">
          <cell r="A567" t="str">
            <v>481003</v>
          </cell>
          <cell r="B567" t="str">
            <v>1015</v>
          </cell>
          <cell r="C567">
            <v>-4433.16</v>
          </cell>
          <cell r="D567" t="str">
            <v>200</v>
          </cell>
          <cell r="F567">
            <v>-433.86</v>
          </cell>
          <cell r="G567">
            <v>2</v>
          </cell>
          <cell r="H567" t="str">
            <v>2012-02-29</v>
          </cell>
          <cell r="I567" t="str">
            <v>02189</v>
          </cell>
        </row>
        <row r="568">
          <cell r="A568" t="str">
            <v>481003</v>
          </cell>
          <cell r="B568" t="str">
            <v>1015</v>
          </cell>
          <cell r="C568">
            <v>-11574.71</v>
          </cell>
          <cell r="D568" t="str">
            <v>200</v>
          </cell>
          <cell r="F568">
            <v>-1133.31</v>
          </cell>
          <cell r="G568">
            <v>2</v>
          </cell>
          <cell r="H568" t="str">
            <v>2012-02-29</v>
          </cell>
          <cell r="I568" t="str">
            <v>02190</v>
          </cell>
        </row>
        <row r="569">
          <cell r="A569" t="str">
            <v>481003</v>
          </cell>
          <cell r="B569" t="str">
            <v>1015</v>
          </cell>
          <cell r="C569">
            <v>-1839.71</v>
          </cell>
          <cell r="D569" t="str">
            <v>200</v>
          </cell>
          <cell r="F569">
            <v>-180.2</v>
          </cell>
          <cell r="G569">
            <v>2</v>
          </cell>
          <cell r="H569" t="str">
            <v>2012-02-29</v>
          </cell>
          <cell r="I569" t="str">
            <v>02191</v>
          </cell>
        </row>
        <row r="570">
          <cell r="A570" t="str">
            <v>481003</v>
          </cell>
          <cell r="B570" t="str">
            <v>1015</v>
          </cell>
          <cell r="C570">
            <v>-3943.94</v>
          </cell>
          <cell r="D570" t="str">
            <v>200</v>
          </cell>
          <cell r="F570">
            <v>-399.36</v>
          </cell>
          <cell r="G570">
            <v>3</v>
          </cell>
          <cell r="H570" t="str">
            <v>2012-03-31</v>
          </cell>
          <cell r="I570" t="str">
            <v>01943</v>
          </cell>
        </row>
        <row r="571">
          <cell r="A571" t="str">
            <v>481003</v>
          </cell>
          <cell r="B571" t="str">
            <v>1015</v>
          </cell>
          <cell r="C571">
            <v>-26227.42</v>
          </cell>
          <cell r="D571" t="str">
            <v>200</v>
          </cell>
          <cell r="F571">
            <v>-2569.2199999999998</v>
          </cell>
          <cell r="G571">
            <v>3</v>
          </cell>
          <cell r="H571" t="str">
            <v>2012-03-31</v>
          </cell>
          <cell r="I571" t="str">
            <v>01953</v>
          </cell>
        </row>
        <row r="572">
          <cell r="A572" t="str">
            <v>481003</v>
          </cell>
          <cell r="B572" t="str">
            <v>1015</v>
          </cell>
          <cell r="C572">
            <v>-43.7</v>
          </cell>
          <cell r="D572" t="str">
            <v>200</v>
          </cell>
          <cell r="F572">
            <v>-4.28</v>
          </cell>
          <cell r="G572">
            <v>3</v>
          </cell>
          <cell r="H572" t="str">
            <v>2012-03-31</v>
          </cell>
          <cell r="I572" t="str">
            <v>01954</v>
          </cell>
        </row>
        <row r="573">
          <cell r="A573" t="str">
            <v>481003</v>
          </cell>
          <cell r="B573" t="str">
            <v>1015</v>
          </cell>
          <cell r="C573">
            <v>-60391.57</v>
          </cell>
          <cell r="D573" t="str">
            <v>200</v>
          </cell>
          <cell r="F573">
            <v>-5915.95</v>
          </cell>
          <cell r="G573">
            <v>3</v>
          </cell>
          <cell r="H573" t="str">
            <v>2012-03-31</v>
          </cell>
          <cell r="I573" t="str">
            <v>01959</v>
          </cell>
        </row>
        <row r="574">
          <cell r="A574" t="str">
            <v>481003</v>
          </cell>
          <cell r="B574" t="str">
            <v>1015</v>
          </cell>
          <cell r="C574">
            <v>-6786.72</v>
          </cell>
          <cell r="D574" t="str">
            <v>200</v>
          </cell>
          <cell r="F574">
            <v>-664.8</v>
          </cell>
          <cell r="G574">
            <v>3</v>
          </cell>
          <cell r="H574" t="str">
            <v>2012-03-31</v>
          </cell>
          <cell r="I574" t="str">
            <v>01968</v>
          </cell>
        </row>
        <row r="575">
          <cell r="A575" t="str">
            <v>481003</v>
          </cell>
          <cell r="B575" t="str">
            <v>1015</v>
          </cell>
          <cell r="C575">
            <v>-11925.51</v>
          </cell>
          <cell r="D575" t="str">
            <v>200</v>
          </cell>
          <cell r="F575">
            <v>-1168.2</v>
          </cell>
          <cell r="G575">
            <v>3</v>
          </cell>
          <cell r="H575" t="str">
            <v>2012-03-31</v>
          </cell>
          <cell r="I575" t="str">
            <v>01969</v>
          </cell>
        </row>
        <row r="576">
          <cell r="A576" t="str">
            <v>481003</v>
          </cell>
          <cell r="B576" t="str">
            <v>1015</v>
          </cell>
          <cell r="C576">
            <v>-8254.01</v>
          </cell>
          <cell r="D576" t="str">
            <v>200</v>
          </cell>
          <cell r="F576">
            <v>-808.71</v>
          </cell>
          <cell r="G576">
            <v>3</v>
          </cell>
          <cell r="H576" t="str">
            <v>2012-03-31</v>
          </cell>
          <cell r="I576" t="str">
            <v>01970</v>
          </cell>
        </row>
        <row r="577">
          <cell r="A577" t="str">
            <v>481003</v>
          </cell>
          <cell r="B577" t="str">
            <v>1015</v>
          </cell>
          <cell r="C577">
            <v>-6921.15</v>
          </cell>
          <cell r="D577" t="str">
            <v>200</v>
          </cell>
          <cell r="F577">
            <v>-678.12</v>
          </cell>
          <cell r="G577">
            <v>3</v>
          </cell>
          <cell r="H577" t="str">
            <v>2012-03-31</v>
          </cell>
          <cell r="I577" t="str">
            <v>01971</v>
          </cell>
        </row>
        <row r="578">
          <cell r="A578" t="str">
            <v>481003</v>
          </cell>
          <cell r="B578" t="str">
            <v>1015</v>
          </cell>
          <cell r="C578">
            <v>-6843.99</v>
          </cell>
          <cell r="D578" t="str">
            <v>200</v>
          </cell>
          <cell r="F578">
            <v>-670.56</v>
          </cell>
          <cell r="G578">
            <v>3</v>
          </cell>
          <cell r="H578" t="str">
            <v>2012-03-31</v>
          </cell>
          <cell r="I578" t="str">
            <v>01973</v>
          </cell>
        </row>
        <row r="579">
          <cell r="A579" t="str">
            <v>481003</v>
          </cell>
          <cell r="B579" t="str">
            <v>1015</v>
          </cell>
          <cell r="C579">
            <v>-16046.68</v>
          </cell>
          <cell r="D579" t="str">
            <v>200</v>
          </cell>
          <cell r="F579">
            <v>-1571.89</v>
          </cell>
          <cell r="G579">
            <v>3</v>
          </cell>
          <cell r="H579" t="str">
            <v>2012-03-31</v>
          </cell>
          <cell r="I579" t="str">
            <v>01974</v>
          </cell>
        </row>
        <row r="580">
          <cell r="A580" t="str">
            <v>481003</v>
          </cell>
          <cell r="B580" t="str">
            <v>1015</v>
          </cell>
          <cell r="C580">
            <v>-22740.85</v>
          </cell>
          <cell r="D580" t="str">
            <v>200</v>
          </cell>
          <cell r="F580">
            <v>-2227.6799999999998</v>
          </cell>
          <cell r="G580">
            <v>3</v>
          </cell>
          <cell r="H580" t="str">
            <v>2012-03-31</v>
          </cell>
          <cell r="I580" t="str">
            <v>01977</v>
          </cell>
        </row>
        <row r="581">
          <cell r="A581" t="str">
            <v>481003</v>
          </cell>
          <cell r="B581" t="str">
            <v>1015</v>
          </cell>
          <cell r="C581">
            <v>-22408.36</v>
          </cell>
          <cell r="D581" t="str">
            <v>200</v>
          </cell>
          <cell r="F581">
            <v>-2195.08</v>
          </cell>
          <cell r="G581">
            <v>3</v>
          </cell>
          <cell r="H581" t="str">
            <v>2012-03-31</v>
          </cell>
          <cell r="I581" t="str">
            <v>01978</v>
          </cell>
        </row>
        <row r="582">
          <cell r="A582" t="str">
            <v>481003</v>
          </cell>
          <cell r="B582" t="str">
            <v>1015</v>
          </cell>
          <cell r="C582">
            <v>-23245.32</v>
          </cell>
          <cell r="D582" t="str">
            <v>200</v>
          </cell>
          <cell r="F582">
            <v>-2277.46</v>
          </cell>
          <cell r="G582">
            <v>3</v>
          </cell>
          <cell r="H582" t="str">
            <v>2012-03-31</v>
          </cell>
          <cell r="I582" t="str">
            <v>01986</v>
          </cell>
        </row>
        <row r="583">
          <cell r="A583" t="str">
            <v>481003</v>
          </cell>
          <cell r="B583" t="str">
            <v>1015</v>
          </cell>
          <cell r="C583">
            <v>-23076.799999999999</v>
          </cell>
          <cell r="D583" t="str">
            <v>200</v>
          </cell>
          <cell r="F583">
            <v>-2260.56</v>
          </cell>
          <cell r="G583">
            <v>3</v>
          </cell>
          <cell r="H583" t="str">
            <v>2012-03-31</v>
          </cell>
          <cell r="I583" t="str">
            <v>01987</v>
          </cell>
        </row>
        <row r="584">
          <cell r="A584" t="str">
            <v>481003</v>
          </cell>
          <cell r="B584" t="str">
            <v>1015</v>
          </cell>
          <cell r="C584">
            <v>-12885.94</v>
          </cell>
          <cell r="D584" t="str">
            <v>200</v>
          </cell>
          <cell r="F584">
            <v>-1262.3</v>
          </cell>
          <cell r="G584">
            <v>3</v>
          </cell>
          <cell r="H584" t="str">
            <v>2012-03-31</v>
          </cell>
          <cell r="I584" t="str">
            <v>01988</v>
          </cell>
        </row>
        <row r="585">
          <cell r="A585" t="str">
            <v>481003</v>
          </cell>
          <cell r="B585" t="str">
            <v>1015</v>
          </cell>
          <cell r="C585">
            <v>-3181.84</v>
          </cell>
          <cell r="D585" t="str">
            <v>200</v>
          </cell>
          <cell r="F585">
            <v>-311.75</v>
          </cell>
          <cell r="G585">
            <v>3</v>
          </cell>
          <cell r="H585" t="str">
            <v>2012-03-31</v>
          </cell>
          <cell r="I585" t="str">
            <v>01989</v>
          </cell>
        </row>
        <row r="586">
          <cell r="A586" t="str">
            <v>481003</v>
          </cell>
          <cell r="B586" t="str">
            <v>1015</v>
          </cell>
          <cell r="C586">
            <v>-39254.019999999997</v>
          </cell>
          <cell r="D586" t="str">
            <v>200</v>
          </cell>
          <cell r="F586">
            <v>-3845.28</v>
          </cell>
          <cell r="G586">
            <v>3</v>
          </cell>
          <cell r="H586" t="str">
            <v>2012-03-31</v>
          </cell>
          <cell r="I586" t="str">
            <v>01990</v>
          </cell>
        </row>
        <row r="587">
          <cell r="A587" t="str">
            <v>481003</v>
          </cell>
          <cell r="B587" t="str">
            <v>1015</v>
          </cell>
          <cell r="C587">
            <v>-14.15</v>
          </cell>
          <cell r="D587" t="str">
            <v>200</v>
          </cell>
          <cell r="F587">
            <v>-1.1399999999999999</v>
          </cell>
          <cell r="G587">
            <v>3</v>
          </cell>
          <cell r="H587" t="str">
            <v>2012-03-31</v>
          </cell>
          <cell r="I587" t="str">
            <v>01991</v>
          </cell>
        </row>
        <row r="588">
          <cell r="A588" t="str">
            <v>481003</v>
          </cell>
          <cell r="B588" t="str">
            <v>1015</v>
          </cell>
          <cell r="C588">
            <v>-49026.14</v>
          </cell>
          <cell r="D588" t="str">
            <v>200</v>
          </cell>
          <cell r="F588">
            <v>-4803.4799999999996</v>
          </cell>
          <cell r="G588">
            <v>3</v>
          </cell>
          <cell r="H588" t="str">
            <v>2012-03-31</v>
          </cell>
          <cell r="I588" t="str">
            <v>01992</v>
          </cell>
        </row>
        <row r="589">
          <cell r="A589" t="str">
            <v>481003</v>
          </cell>
          <cell r="B589" t="str">
            <v>1015</v>
          </cell>
          <cell r="C589">
            <v>-3879.95</v>
          </cell>
          <cell r="D589" t="str">
            <v>200</v>
          </cell>
          <cell r="F589">
            <v>-392.9</v>
          </cell>
          <cell r="G589">
            <v>3</v>
          </cell>
          <cell r="H589" t="str">
            <v>2012-03-31</v>
          </cell>
          <cell r="I589" t="str">
            <v>01993</v>
          </cell>
        </row>
        <row r="590">
          <cell r="A590" t="str">
            <v>481003</v>
          </cell>
          <cell r="B590" t="str">
            <v>1015</v>
          </cell>
          <cell r="C590">
            <v>-43628.54</v>
          </cell>
          <cell r="D590" t="str">
            <v>200</v>
          </cell>
          <cell r="F590">
            <v>-4273.79</v>
          </cell>
          <cell r="G590">
            <v>3</v>
          </cell>
          <cell r="H590" t="str">
            <v>2012-03-31</v>
          </cell>
          <cell r="I590" t="str">
            <v>01994</v>
          </cell>
        </row>
        <row r="591">
          <cell r="A591" t="str">
            <v>481003</v>
          </cell>
          <cell r="B591" t="str">
            <v>1015</v>
          </cell>
          <cell r="C591">
            <v>-31049.14</v>
          </cell>
          <cell r="D591" t="str">
            <v>200</v>
          </cell>
          <cell r="F591">
            <v>-3041.53</v>
          </cell>
          <cell r="G591">
            <v>3</v>
          </cell>
          <cell r="H591" t="str">
            <v>2012-03-31</v>
          </cell>
          <cell r="I591" t="str">
            <v>01995</v>
          </cell>
        </row>
        <row r="592">
          <cell r="A592" t="str">
            <v>481003</v>
          </cell>
          <cell r="B592" t="str">
            <v>1015</v>
          </cell>
          <cell r="C592">
            <v>-19067.05</v>
          </cell>
          <cell r="D592" t="str">
            <v>200</v>
          </cell>
          <cell r="F592">
            <v>-1867.78</v>
          </cell>
          <cell r="G592">
            <v>3</v>
          </cell>
          <cell r="H592" t="str">
            <v>2012-03-31</v>
          </cell>
          <cell r="I592" t="str">
            <v>01996</v>
          </cell>
        </row>
        <row r="593">
          <cell r="A593" t="str">
            <v>481003</v>
          </cell>
          <cell r="B593" t="str">
            <v>1015</v>
          </cell>
          <cell r="C593">
            <v>-23497.35</v>
          </cell>
          <cell r="D593" t="str">
            <v>200</v>
          </cell>
          <cell r="F593">
            <v>-2301.77</v>
          </cell>
          <cell r="G593">
            <v>3</v>
          </cell>
          <cell r="H593" t="str">
            <v>2012-03-31</v>
          </cell>
          <cell r="I593" t="str">
            <v>01997</v>
          </cell>
        </row>
        <row r="594">
          <cell r="A594" t="str">
            <v>481003</v>
          </cell>
          <cell r="B594" t="str">
            <v>1015</v>
          </cell>
          <cell r="C594">
            <v>-9156.42</v>
          </cell>
          <cell r="D594" t="str">
            <v>200</v>
          </cell>
          <cell r="F594">
            <v>-896.95</v>
          </cell>
          <cell r="G594">
            <v>3</v>
          </cell>
          <cell r="H594" t="str">
            <v>2012-03-31</v>
          </cell>
          <cell r="I594" t="str">
            <v>01998</v>
          </cell>
        </row>
        <row r="595">
          <cell r="A595" t="str">
            <v>481003</v>
          </cell>
          <cell r="B595" t="str">
            <v>1015</v>
          </cell>
          <cell r="C595">
            <v>-23445.69</v>
          </cell>
          <cell r="D595" t="str">
            <v>200</v>
          </cell>
          <cell r="F595">
            <v>-2297.16</v>
          </cell>
          <cell r="G595">
            <v>3</v>
          </cell>
          <cell r="H595" t="str">
            <v>2012-03-31</v>
          </cell>
          <cell r="I595" t="str">
            <v>01999</v>
          </cell>
        </row>
        <row r="596">
          <cell r="A596" t="str">
            <v>481003</v>
          </cell>
          <cell r="B596" t="str">
            <v>1015</v>
          </cell>
          <cell r="C596">
            <v>0</v>
          </cell>
          <cell r="D596" t="str">
            <v>200</v>
          </cell>
          <cell r="F596">
            <v>-15.62</v>
          </cell>
          <cell r="G596">
            <v>3</v>
          </cell>
          <cell r="H596" t="str">
            <v>2012-03-31</v>
          </cell>
          <cell r="I596" t="str">
            <v>02184</v>
          </cell>
        </row>
        <row r="597">
          <cell r="A597" t="str">
            <v>481003</v>
          </cell>
          <cell r="B597" t="str">
            <v>1015</v>
          </cell>
          <cell r="C597">
            <v>-5108.9399999999996</v>
          </cell>
          <cell r="D597" t="str">
            <v>200</v>
          </cell>
          <cell r="F597">
            <v>-500.47</v>
          </cell>
          <cell r="G597">
            <v>3</v>
          </cell>
          <cell r="H597" t="str">
            <v>2012-03-31</v>
          </cell>
          <cell r="I597" t="str">
            <v>02188</v>
          </cell>
        </row>
        <row r="598">
          <cell r="A598" t="str">
            <v>481003</v>
          </cell>
          <cell r="B598" t="str">
            <v>1015</v>
          </cell>
          <cell r="C598">
            <v>-6993.78</v>
          </cell>
          <cell r="D598" t="str">
            <v>200</v>
          </cell>
          <cell r="F598">
            <v>-685.1</v>
          </cell>
          <cell r="G598">
            <v>3</v>
          </cell>
          <cell r="H598" t="str">
            <v>2012-03-31</v>
          </cell>
          <cell r="I598" t="str">
            <v>02189</v>
          </cell>
        </row>
        <row r="599">
          <cell r="A599" t="str">
            <v>481003</v>
          </cell>
          <cell r="B599" t="str">
            <v>1015</v>
          </cell>
          <cell r="C599">
            <v>-16714.689999999999</v>
          </cell>
          <cell r="D599" t="str">
            <v>200</v>
          </cell>
          <cell r="F599">
            <v>-1637.39</v>
          </cell>
          <cell r="G599">
            <v>3</v>
          </cell>
          <cell r="H599" t="str">
            <v>2012-03-31</v>
          </cell>
          <cell r="I599" t="str">
            <v>02190</v>
          </cell>
        </row>
        <row r="600">
          <cell r="A600" t="str">
            <v>481003</v>
          </cell>
          <cell r="B600" t="str">
            <v>1015</v>
          </cell>
          <cell r="C600">
            <v>-4468.9799999999996</v>
          </cell>
          <cell r="D600" t="str">
            <v>200</v>
          </cell>
          <cell r="F600">
            <v>-437.78</v>
          </cell>
          <cell r="G600">
            <v>3</v>
          </cell>
          <cell r="H600" t="str">
            <v>2012-03-31</v>
          </cell>
          <cell r="I600" t="str">
            <v>02191</v>
          </cell>
        </row>
        <row r="601">
          <cell r="A601" t="str">
            <v>481003</v>
          </cell>
          <cell r="B601" t="str">
            <v>1015</v>
          </cell>
          <cell r="C601">
            <v>-5400.01</v>
          </cell>
          <cell r="D601" t="str">
            <v>200</v>
          </cell>
          <cell r="F601">
            <v>-558.29</v>
          </cell>
          <cell r="G601">
            <v>4</v>
          </cell>
          <cell r="H601" t="str">
            <v>2012-04-30</v>
          </cell>
          <cell r="I601" t="str">
            <v>01943</v>
          </cell>
        </row>
        <row r="602">
          <cell r="A602" t="str">
            <v>481003</v>
          </cell>
          <cell r="B602" t="str">
            <v>1015</v>
          </cell>
          <cell r="C602">
            <v>-82861.78</v>
          </cell>
          <cell r="D602" t="str">
            <v>200</v>
          </cell>
          <cell r="F602">
            <v>-8117.08</v>
          </cell>
          <cell r="G602">
            <v>4</v>
          </cell>
          <cell r="H602" t="str">
            <v>2012-04-30</v>
          </cell>
          <cell r="I602" t="str">
            <v>01952</v>
          </cell>
        </row>
        <row r="603">
          <cell r="A603" t="str">
            <v>481003</v>
          </cell>
          <cell r="B603" t="str">
            <v>1015</v>
          </cell>
          <cell r="C603">
            <v>-26794.27</v>
          </cell>
          <cell r="D603" t="str">
            <v>200</v>
          </cell>
          <cell r="F603">
            <v>-2624.75</v>
          </cell>
          <cell r="G603">
            <v>4</v>
          </cell>
          <cell r="H603" t="str">
            <v>2012-04-30</v>
          </cell>
          <cell r="I603" t="str">
            <v>01953</v>
          </cell>
        </row>
        <row r="604">
          <cell r="A604" t="str">
            <v>481003</v>
          </cell>
          <cell r="B604" t="str">
            <v>1015</v>
          </cell>
          <cell r="C604">
            <v>-35.76</v>
          </cell>
          <cell r="D604" t="str">
            <v>200</v>
          </cell>
          <cell r="F604">
            <v>-3.5</v>
          </cell>
          <cell r="G604">
            <v>4</v>
          </cell>
          <cell r="H604" t="str">
            <v>2012-04-30</v>
          </cell>
          <cell r="I604" t="str">
            <v>01954</v>
          </cell>
        </row>
        <row r="605">
          <cell r="A605" t="str">
            <v>481003</v>
          </cell>
          <cell r="B605" t="str">
            <v>1015</v>
          </cell>
          <cell r="C605">
            <v>-63109.74</v>
          </cell>
          <cell r="D605" t="str">
            <v>200</v>
          </cell>
          <cell r="F605">
            <v>-6182.19</v>
          </cell>
          <cell r="G605">
            <v>4</v>
          </cell>
          <cell r="H605" t="str">
            <v>2012-04-30</v>
          </cell>
          <cell r="I605" t="str">
            <v>01959</v>
          </cell>
        </row>
        <row r="606">
          <cell r="A606" t="str">
            <v>481003</v>
          </cell>
          <cell r="B606" t="str">
            <v>1015</v>
          </cell>
          <cell r="C606">
            <v>-8114.03</v>
          </cell>
          <cell r="D606" t="str">
            <v>200</v>
          </cell>
          <cell r="F606">
            <v>-794.83</v>
          </cell>
          <cell r="G606">
            <v>4</v>
          </cell>
          <cell r="H606" t="str">
            <v>2012-04-30</v>
          </cell>
          <cell r="I606" t="str">
            <v>01968</v>
          </cell>
        </row>
        <row r="607">
          <cell r="A607" t="str">
            <v>481003</v>
          </cell>
          <cell r="B607" t="str">
            <v>1015</v>
          </cell>
          <cell r="C607">
            <v>-10037.44</v>
          </cell>
          <cell r="D607" t="str">
            <v>200</v>
          </cell>
          <cell r="F607">
            <v>-983.28</v>
          </cell>
          <cell r="G607">
            <v>4</v>
          </cell>
          <cell r="H607" t="str">
            <v>2012-04-30</v>
          </cell>
          <cell r="I607" t="str">
            <v>01969</v>
          </cell>
        </row>
        <row r="608">
          <cell r="A608" t="str">
            <v>481003</v>
          </cell>
          <cell r="B608" t="str">
            <v>1015</v>
          </cell>
          <cell r="C608">
            <v>-8113.79</v>
          </cell>
          <cell r="D608" t="str">
            <v>200</v>
          </cell>
          <cell r="F608">
            <v>-794.97</v>
          </cell>
          <cell r="G608">
            <v>4</v>
          </cell>
          <cell r="H608" t="str">
            <v>2012-04-30</v>
          </cell>
          <cell r="I608" t="str">
            <v>01970</v>
          </cell>
        </row>
        <row r="609">
          <cell r="A609" t="str">
            <v>481003</v>
          </cell>
          <cell r="B609" t="str">
            <v>1015</v>
          </cell>
          <cell r="C609">
            <v>-7801.76</v>
          </cell>
          <cell r="D609" t="str">
            <v>200</v>
          </cell>
          <cell r="F609">
            <v>-764.4</v>
          </cell>
          <cell r="G609">
            <v>4</v>
          </cell>
          <cell r="H609" t="str">
            <v>2012-04-30</v>
          </cell>
          <cell r="I609" t="str">
            <v>01971</v>
          </cell>
        </row>
        <row r="610">
          <cell r="A610" t="str">
            <v>481003</v>
          </cell>
          <cell r="B610" t="str">
            <v>1015</v>
          </cell>
          <cell r="C610">
            <v>-7477.19</v>
          </cell>
          <cell r="D610" t="str">
            <v>200</v>
          </cell>
          <cell r="F610">
            <v>-732.6</v>
          </cell>
          <cell r="G610">
            <v>4</v>
          </cell>
          <cell r="H610" t="str">
            <v>2012-04-30</v>
          </cell>
          <cell r="I610" t="str">
            <v>01973</v>
          </cell>
        </row>
        <row r="611">
          <cell r="A611" t="str">
            <v>481003</v>
          </cell>
          <cell r="B611" t="str">
            <v>1015</v>
          </cell>
          <cell r="C611">
            <v>-16988.73</v>
          </cell>
          <cell r="D611" t="str">
            <v>200</v>
          </cell>
          <cell r="F611">
            <v>-1664.19</v>
          </cell>
          <cell r="G611">
            <v>4</v>
          </cell>
          <cell r="H611" t="str">
            <v>2012-04-30</v>
          </cell>
          <cell r="I611" t="str">
            <v>01974</v>
          </cell>
        </row>
        <row r="612">
          <cell r="A612" t="str">
            <v>481003</v>
          </cell>
          <cell r="B612" t="str">
            <v>1015</v>
          </cell>
          <cell r="C612">
            <v>-24722.22</v>
          </cell>
          <cell r="D612" t="str">
            <v>200</v>
          </cell>
          <cell r="F612">
            <v>-2421.77</v>
          </cell>
          <cell r="G612">
            <v>4</v>
          </cell>
          <cell r="H612" t="str">
            <v>2012-04-30</v>
          </cell>
          <cell r="I612" t="str">
            <v>01977</v>
          </cell>
        </row>
        <row r="613">
          <cell r="A613" t="str">
            <v>481003</v>
          </cell>
          <cell r="B613" t="str">
            <v>1015</v>
          </cell>
          <cell r="C613">
            <v>-25278.25</v>
          </cell>
          <cell r="D613" t="str">
            <v>200</v>
          </cell>
          <cell r="F613">
            <v>-2476.2199999999998</v>
          </cell>
          <cell r="G613">
            <v>4</v>
          </cell>
          <cell r="H613" t="str">
            <v>2012-04-30</v>
          </cell>
          <cell r="I613" t="str">
            <v>01978</v>
          </cell>
        </row>
        <row r="614">
          <cell r="A614" t="str">
            <v>481003</v>
          </cell>
          <cell r="B614" t="str">
            <v>1015</v>
          </cell>
          <cell r="C614">
            <v>-27261.83</v>
          </cell>
          <cell r="D614" t="str">
            <v>200</v>
          </cell>
          <cell r="F614">
            <v>-2670.99</v>
          </cell>
          <cell r="G614">
            <v>4</v>
          </cell>
          <cell r="H614" t="str">
            <v>2012-04-30</v>
          </cell>
          <cell r="I614" t="str">
            <v>01986</v>
          </cell>
        </row>
        <row r="615">
          <cell r="A615" t="str">
            <v>481003</v>
          </cell>
          <cell r="B615" t="str">
            <v>1015</v>
          </cell>
          <cell r="C615">
            <v>-23487.47</v>
          </cell>
          <cell r="D615" t="str">
            <v>200</v>
          </cell>
          <cell r="F615">
            <v>-2300.8200000000002</v>
          </cell>
          <cell r="G615">
            <v>4</v>
          </cell>
          <cell r="H615" t="str">
            <v>2012-04-30</v>
          </cell>
          <cell r="I615" t="str">
            <v>01987</v>
          </cell>
        </row>
        <row r="616">
          <cell r="A616" t="str">
            <v>481003</v>
          </cell>
          <cell r="B616" t="str">
            <v>1015</v>
          </cell>
          <cell r="C616">
            <v>-3757.62</v>
          </cell>
          <cell r="D616" t="str">
            <v>200</v>
          </cell>
          <cell r="F616">
            <v>-368.09</v>
          </cell>
          <cell r="G616">
            <v>4</v>
          </cell>
          <cell r="H616" t="str">
            <v>2012-04-30</v>
          </cell>
          <cell r="I616" t="str">
            <v>01988</v>
          </cell>
        </row>
        <row r="617">
          <cell r="A617" t="str">
            <v>481003</v>
          </cell>
          <cell r="B617" t="str">
            <v>1015</v>
          </cell>
          <cell r="C617">
            <v>-2525.98</v>
          </cell>
          <cell r="D617" t="str">
            <v>200</v>
          </cell>
          <cell r="F617">
            <v>-247.49</v>
          </cell>
          <cell r="G617">
            <v>4</v>
          </cell>
          <cell r="H617" t="str">
            <v>2012-04-30</v>
          </cell>
          <cell r="I617" t="str">
            <v>01989</v>
          </cell>
        </row>
        <row r="618">
          <cell r="A618" t="str">
            <v>481003</v>
          </cell>
          <cell r="B618" t="str">
            <v>1015</v>
          </cell>
          <cell r="C618">
            <v>-44275.26</v>
          </cell>
          <cell r="D618" t="str">
            <v>200</v>
          </cell>
          <cell r="F618">
            <v>-4337.1400000000003</v>
          </cell>
          <cell r="G618">
            <v>4</v>
          </cell>
          <cell r="H618" t="str">
            <v>2012-04-30</v>
          </cell>
          <cell r="I618" t="str">
            <v>01990</v>
          </cell>
        </row>
        <row r="619">
          <cell r="A619" t="str">
            <v>481003</v>
          </cell>
          <cell r="B619" t="str">
            <v>1015</v>
          </cell>
          <cell r="C619">
            <v>-9.57</v>
          </cell>
          <cell r="D619" t="str">
            <v>200</v>
          </cell>
          <cell r="F619">
            <v>-0.77</v>
          </cell>
          <cell r="G619">
            <v>4</v>
          </cell>
          <cell r="H619" t="str">
            <v>2012-04-30</v>
          </cell>
          <cell r="I619" t="str">
            <v>01991</v>
          </cell>
        </row>
        <row r="620">
          <cell r="A620" t="str">
            <v>481003</v>
          </cell>
          <cell r="B620" t="str">
            <v>1015</v>
          </cell>
          <cell r="C620">
            <v>-52927.02</v>
          </cell>
          <cell r="D620" t="str">
            <v>200</v>
          </cell>
          <cell r="F620">
            <v>-5185.68</v>
          </cell>
          <cell r="G620">
            <v>4</v>
          </cell>
          <cell r="H620" t="str">
            <v>2012-04-30</v>
          </cell>
          <cell r="I620" t="str">
            <v>01992</v>
          </cell>
        </row>
        <row r="621">
          <cell r="A621" t="str">
            <v>481003</v>
          </cell>
          <cell r="B621" t="str">
            <v>1015</v>
          </cell>
          <cell r="C621">
            <v>-4363.6099999999997</v>
          </cell>
          <cell r="D621" t="str">
            <v>200</v>
          </cell>
          <cell r="F621">
            <v>-449.81</v>
          </cell>
          <cell r="G621">
            <v>4</v>
          </cell>
          <cell r="H621" t="str">
            <v>2012-04-30</v>
          </cell>
          <cell r="I621" t="str">
            <v>01993</v>
          </cell>
        </row>
        <row r="622">
          <cell r="A622" t="str">
            <v>481003</v>
          </cell>
          <cell r="B622" t="str">
            <v>1015</v>
          </cell>
          <cell r="C622">
            <v>-45372.53</v>
          </cell>
          <cell r="D622" t="str">
            <v>200</v>
          </cell>
          <cell r="F622">
            <v>-4444.6499999999996</v>
          </cell>
          <cell r="G622">
            <v>4</v>
          </cell>
          <cell r="H622" t="str">
            <v>2012-04-30</v>
          </cell>
          <cell r="I622" t="str">
            <v>01994</v>
          </cell>
        </row>
        <row r="623">
          <cell r="A623" t="str">
            <v>481003</v>
          </cell>
          <cell r="B623" t="str">
            <v>1015</v>
          </cell>
          <cell r="C623">
            <v>-31855.07</v>
          </cell>
          <cell r="D623" t="str">
            <v>200</v>
          </cell>
          <cell r="F623">
            <v>-3120.47</v>
          </cell>
          <cell r="G623">
            <v>4</v>
          </cell>
          <cell r="H623" t="str">
            <v>2012-04-30</v>
          </cell>
          <cell r="I623" t="str">
            <v>01995</v>
          </cell>
        </row>
        <row r="624">
          <cell r="A624" t="str">
            <v>481003</v>
          </cell>
          <cell r="B624" t="str">
            <v>1015</v>
          </cell>
          <cell r="C624">
            <v>-22442.92</v>
          </cell>
          <cell r="D624" t="str">
            <v>200</v>
          </cell>
          <cell r="F624">
            <v>-2198.5100000000002</v>
          </cell>
          <cell r="G624">
            <v>4</v>
          </cell>
          <cell r="H624" t="str">
            <v>2012-04-30</v>
          </cell>
          <cell r="I624" t="str">
            <v>01996</v>
          </cell>
        </row>
        <row r="625">
          <cell r="A625" t="str">
            <v>481003</v>
          </cell>
          <cell r="B625" t="str">
            <v>1015</v>
          </cell>
          <cell r="C625">
            <v>-26497.68</v>
          </cell>
          <cell r="D625" t="str">
            <v>200</v>
          </cell>
          <cell r="F625">
            <v>-2595.69</v>
          </cell>
          <cell r="G625">
            <v>4</v>
          </cell>
          <cell r="H625" t="str">
            <v>2012-04-30</v>
          </cell>
          <cell r="I625" t="str">
            <v>01997</v>
          </cell>
        </row>
        <row r="626">
          <cell r="A626" t="str">
            <v>481003</v>
          </cell>
          <cell r="B626" t="str">
            <v>1015</v>
          </cell>
          <cell r="C626">
            <v>-10256.549999999999</v>
          </cell>
          <cell r="D626" t="str">
            <v>200</v>
          </cell>
          <cell r="F626">
            <v>-1004.7</v>
          </cell>
          <cell r="G626">
            <v>4</v>
          </cell>
          <cell r="H626" t="str">
            <v>2012-04-30</v>
          </cell>
          <cell r="I626" t="str">
            <v>01998</v>
          </cell>
        </row>
        <row r="627">
          <cell r="A627" t="str">
            <v>481003</v>
          </cell>
          <cell r="B627" t="str">
            <v>1015</v>
          </cell>
          <cell r="C627">
            <v>-24877.439999999999</v>
          </cell>
          <cell r="D627" t="str">
            <v>200</v>
          </cell>
          <cell r="F627">
            <v>-2437.44</v>
          </cell>
          <cell r="G627">
            <v>4</v>
          </cell>
          <cell r="H627" t="str">
            <v>2012-04-30</v>
          </cell>
          <cell r="I627" t="str">
            <v>01999</v>
          </cell>
        </row>
        <row r="628">
          <cell r="A628" t="str">
            <v>481003</v>
          </cell>
          <cell r="B628" t="str">
            <v>1015</v>
          </cell>
          <cell r="C628">
            <v>-17.32</v>
          </cell>
          <cell r="D628" t="str">
            <v>200</v>
          </cell>
          <cell r="F628">
            <v>-17.670000000000002</v>
          </cell>
          <cell r="G628">
            <v>4</v>
          </cell>
          <cell r="H628" t="str">
            <v>2012-04-30</v>
          </cell>
          <cell r="I628" t="str">
            <v>02184</v>
          </cell>
        </row>
        <row r="629">
          <cell r="A629" t="str">
            <v>481003</v>
          </cell>
          <cell r="B629" t="str">
            <v>1015</v>
          </cell>
          <cell r="C629">
            <v>-4298.2299999999996</v>
          </cell>
          <cell r="D629" t="str">
            <v>200</v>
          </cell>
          <cell r="F629">
            <v>-421.04</v>
          </cell>
          <cell r="G629">
            <v>4</v>
          </cell>
          <cell r="H629" t="str">
            <v>2012-04-30</v>
          </cell>
          <cell r="I629" t="str">
            <v>02188</v>
          </cell>
        </row>
        <row r="630">
          <cell r="A630" t="str">
            <v>481003</v>
          </cell>
          <cell r="B630" t="str">
            <v>1015</v>
          </cell>
          <cell r="C630">
            <v>-5452.21</v>
          </cell>
          <cell r="D630" t="str">
            <v>200</v>
          </cell>
          <cell r="F630">
            <v>-534.1</v>
          </cell>
          <cell r="G630">
            <v>4</v>
          </cell>
          <cell r="H630" t="str">
            <v>2012-04-30</v>
          </cell>
          <cell r="I630" t="str">
            <v>02189</v>
          </cell>
        </row>
        <row r="631">
          <cell r="A631" t="str">
            <v>481003</v>
          </cell>
          <cell r="B631" t="str">
            <v>1015</v>
          </cell>
          <cell r="C631">
            <v>-18620.740000000002</v>
          </cell>
          <cell r="D631" t="str">
            <v>200</v>
          </cell>
          <cell r="F631">
            <v>-1824.1</v>
          </cell>
          <cell r="G631">
            <v>4</v>
          </cell>
          <cell r="H631" t="str">
            <v>2012-04-30</v>
          </cell>
          <cell r="I631" t="str">
            <v>02190</v>
          </cell>
        </row>
        <row r="632">
          <cell r="A632" t="str">
            <v>481003</v>
          </cell>
          <cell r="B632" t="str">
            <v>1015</v>
          </cell>
          <cell r="C632">
            <v>-5841.38</v>
          </cell>
          <cell r="D632" t="str">
            <v>200</v>
          </cell>
          <cell r="F632">
            <v>-572.21</v>
          </cell>
          <cell r="G632">
            <v>4</v>
          </cell>
          <cell r="H632" t="str">
            <v>2012-04-30</v>
          </cell>
          <cell r="I632" t="str">
            <v>02191</v>
          </cell>
        </row>
        <row r="633">
          <cell r="A633" t="str">
            <v>481003</v>
          </cell>
          <cell r="B633" t="str">
            <v>1015</v>
          </cell>
          <cell r="C633">
            <v>0</v>
          </cell>
          <cell r="D633" t="str">
            <v>200</v>
          </cell>
          <cell r="F633">
            <v>0</v>
          </cell>
          <cell r="G633">
            <v>4</v>
          </cell>
          <cell r="H633" t="str">
            <v>2012-04-30</v>
          </cell>
          <cell r="I633" t="str">
            <v>14900</v>
          </cell>
        </row>
        <row r="634">
          <cell r="A634" t="str">
            <v>481003</v>
          </cell>
          <cell r="B634" t="str">
            <v>1015</v>
          </cell>
          <cell r="C634">
            <v>0</v>
          </cell>
          <cell r="D634" t="str">
            <v>200</v>
          </cell>
          <cell r="F634">
            <v>0</v>
          </cell>
          <cell r="G634">
            <v>4</v>
          </cell>
          <cell r="H634" t="str">
            <v>2012-04-30</v>
          </cell>
          <cell r="I634" t="str">
            <v>15600</v>
          </cell>
        </row>
        <row r="635">
          <cell r="A635" t="str">
            <v>481003</v>
          </cell>
          <cell r="B635" t="str">
            <v>1015</v>
          </cell>
          <cell r="C635">
            <v>-5523.1</v>
          </cell>
          <cell r="D635" t="str">
            <v>200</v>
          </cell>
          <cell r="F635">
            <v>-572.83000000000004</v>
          </cell>
          <cell r="G635">
            <v>5</v>
          </cell>
          <cell r="H635" t="str">
            <v>2012-05-31</v>
          </cell>
          <cell r="I635" t="str">
            <v>01943</v>
          </cell>
        </row>
        <row r="636">
          <cell r="A636" t="str">
            <v>481003</v>
          </cell>
          <cell r="B636" t="str">
            <v>1015</v>
          </cell>
          <cell r="C636">
            <v>-41674.620000000003</v>
          </cell>
          <cell r="D636" t="str">
            <v>200</v>
          </cell>
          <cell r="F636">
            <v>-4082.42</v>
          </cell>
          <cell r="G636">
            <v>5</v>
          </cell>
          <cell r="H636" t="str">
            <v>2012-05-31</v>
          </cell>
          <cell r="I636" t="str">
            <v>01952</v>
          </cell>
        </row>
        <row r="637">
          <cell r="A637" t="str">
            <v>481003</v>
          </cell>
          <cell r="B637" t="str">
            <v>1015</v>
          </cell>
          <cell r="C637">
            <v>-26133.09</v>
          </cell>
          <cell r="D637" t="str">
            <v>200</v>
          </cell>
          <cell r="F637">
            <v>-2559.9699999999998</v>
          </cell>
          <cell r="G637">
            <v>5</v>
          </cell>
          <cell r="H637" t="str">
            <v>2012-05-31</v>
          </cell>
          <cell r="I637" t="str">
            <v>01953</v>
          </cell>
        </row>
        <row r="638">
          <cell r="A638" t="str">
            <v>481003</v>
          </cell>
          <cell r="B638" t="str">
            <v>1015</v>
          </cell>
          <cell r="C638">
            <v>-30.05</v>
          </cell>
          <cell r="D638" t="str">
            <v>200</v>
          </cell>
          <cell r="F638">
            <v>-2.94</v>
          </cell>
          <cell r="G638">
            <v>5</v>
          </cell>
          <cell r="H638" t="str">
            <v>2012-05-31</v>
          </cell>
          <cell r="I638" t="str">
            <v>01954</v>
          </cell>
        </row>
        <row r="639">
          <cell r="A639" t="str">
            <v>481003</v>
          </cell>
          <cell r="B639" t="str">
            <v>1015</v>
          </cell>
          <cell r="C639">
            <v>-58756.37</v>
          </cell>
          <cell r="D639" t="str">
            <v>200</v>
          </cell>
          <cell r="F639">
            <v>-5755.75</v>
          </cell>
          <cell r="G639">
            <v>5</v>
          </cell>
          <cell r="H639" t="str">
            <v>2012-05-31</v>
          </cell>
          <cell r="I639" t="str">
            <v>01959</v>
          </cell>
        </row>
        <row r="640">
          <cell r="A640" t="str">
            <v>481003</v>
          </cell>
          <cell r="B640" t="str">
            <v>1015</v>
          </cell>
          <cell r="C640">
            <v>-7220.19</v>
          </cell>
          <cell r="D640" t="str">
            <v>200</v>
          </cell>
          <cell r="F640">
            <v>-707.27</v>
          </cell>
          <cell r="G640">
            <v>5</v>
          </cell>
          <cell r="H640" t="str">
            <v>2012-05-31</v>
          </cell>
          <cell r="I640" t="str">
            <v>01968</v>
          </cell>
        </row>
        <row r="641">
          <cell r="A641" t="str">
            <v>481003</v>
          </cell>
          <cell r="B641" t="str">
            <v>1015</v>
          </cell>
          <cell r="C641">
            <v>-11099.83</v>
          </cell>
          <cell r="D641" t="str">
            <v>200</v>
          </cell>
          <cell r="F641">
            <v>-1087.33</v>
          </cell>
          <cell r="G641">
            <v>5</v>
          </cell>
          <cell r="H641" t="str">
            <v>2012-05-31</v>
          </cell>
          <cell r="I641" t="str">
            <v>01969</v>
          </cell>
        </row>
        <row r="642">
          <cell r="A642" t="str">
            <v>481003</v>
          </cell>
          <cell r="B642" t="str">
            <v>1015</v>
          </cell>
          <cell r="C642">
            <v>-9862.52</v>
          </cell>
          <cell r="D642" t="str">
            <v>200</v>
          </cell>
          <cell r="F642">
            <v>-966.31</v>
          </cell>
          <cell r="G642">
            <v>5</v>
          </cell>
          <cell r="H642" t="str">
            <v>2012-05-31</v>
          </cell>
          <cell r="I642" t="str">
            <v>01970</v>
          </cell>
        </row>
        <row r="643">
          <cell r="A643" t="str">
            <v>481003</v>
          </cell>
          <cell r="B643" t="str">
            <v>1015</v>
          </cell>
          <cell r="C643">
            <v>-6046.67</v>
          </cell>
          <cell r="D643" t="str">
            <v>200</v>
          </cell>
          <cell r="F643">
            <v>-592.44000000000005</v>
          </cell>
          <cell r="G643">
            <v>5</v>
          </cell>
          <cell r="H643" t="str">
            <v>2012-05-31</v>
          </cell>
          <cell r="I643" t="str">
            <v>01971</v>
          </cell>
        </row>
        <row r="644">
          <cell r="A644" t="str">
            <v>481003</v>
          </cell>
          <cell r="B644" t="str">
            <v>1015</v>
          </cell>
          <cell r="C644">
            <v>-7450.25</v>
          </cell>
          <cell r="D644" t="str">
            <v>200</v>
          </cell>
          <cell r="F644">
            <v>-729.96</v>
          </cell>
          <cell r="G644">
            <v>5</v>
          </cell>
          <cell r="H644" t="str">
            <v>2012-05-31</v>
          </cell>
          <cell r="I644" t="str">
            <v>01973</v>
          </cell>
        </row>
        <row r="645">
          <cell r="A645" t="str">
            <v>481003</v>
          </cell>
          <cell r="B645" t="str">
            <v>1015</v>
          </cell>
          <cell r="C645">
            <v>-14805.54</v>
          </cell>
          <cell r="D645" t="str">
            <v>200</v>
          </cell>
          <cell r="F645">
            <v>-1450.31</v>
          </cell>
          <cell r="G645">
            <v>5</v>
          </cell>
          <cell r="H645" t="str">
            <v>2012-05-31</v>
          </cell>
          <cell r="I645" t="str">
            <v>01974</v>
          </cell>
        </row>
        <row r="646">
          <cell r="A646" t="str">
            <v>481003</v>
          </cell>
          <cell r="B646" t="str">
            <v>1015</v>
          </cell>
          <cell r="C646">
            <v>-25059.09</v>
          </cell>
          <cell r="D646" t="str">
            <v>200</v>
          </cell>
          <cell r="F646">
            <v>-2454.7600000000002</v>
          </cell>
          <cell r="G646">
            <v>5</v>
          </cell>
          <cell r="H646" t="str">
            <v>2012-05-31</v>
          </cell>
          <cell r="I646" t="str">
            <v>01977</v>
          </cell>
        </row>
        <row r="647">
          <cell r="A647" t="str">
            <v>481003</v>
          </cell>
          <cell r="B647" t="str">
            <v>1015</v>
          </cell>
          <cell r="C647">
            <v>-23012.240000000002</v>
          </cell>
          <cell r="D647" t="str">
            <v>200</v>
          </cell>
          <cell r="F647">
            <v>-2254.25</v>
          </cell>
          <cell r="G647">
            <v>5</v>
          </cell>
          <cell r="H647" t="str">
            <v>2012-05-31</v>
          </cell>
          <cell r="I647" t="str">
            <v>01978</v>
          </cell>
        </row>
        <row r="648">
          <cell r="A648" t="str">
            <v>481003</v>
          </cell>
          <cell r="B648" t="str">
            <v>1015</v>
          </cell>
          <cell r="C648">
            <v>-22836.02</v>
          </cell>
          <cell r="D648" t="str">
            <v>200</v>
          </cell>
          <cell r="F648">
            <v>-2237.36</v>
          </cell>
          <cell r="G648">
            <v>5</v>
          </cell>
          <cell r="H648" t="str">
            <v>2012-05-31</v>
          </cell>
          <cell r="I648" t="str">
            <v>01986</v>
          </cell>
        </row>
        <row r="649">
          <cell r="A649" t="str">
            <v>481003</v>
          </cell>
          <cell r="B649" t="str">
            <v>1015</v>
          </cell>
          <cell r="C649">
            <v>-22216.67</v>
          </cell>
          <cell r="D649" t="str">
            <v>200</v>
          </cell>
          <cell r="F649">
            <v>-2176.3200000000002</v>
          </cell>
          <cell r="G649">
            <v>5</v>
          </cell>
          <cell r="H649" t="str">
            <v>2012-05-31</v>
          </cell>
          <cell r="I649" t="str">
            <v>01987</v>
          </cell>
        </row>
        <row r="650">
          <cell r="A650" t="str">
            <v>481003</v>
          </cell>
          <cell r="B650" t="str">
            <v>1015</v>
          </cell>
          <cell r="C650">
            <v>-2198.15</v>
          </cell>
          <cell r="D650" t="str">
            <v>200</v>
          </cell>
          <cell r="F650">
            <v>-215.37</v>
          </cell>
          <cell r="G650">
            <v>5</v>
          </cell>
          <cell r="H650" t="str">
            <v>2012-05-31</v>
          </cell>
          <cell r="I650" t="str">
            <v>01989</v>
          </cell>
        </row>
        <row r="651">
          <cell r="A651" t="str">
            <v>481003</v>
          </cell>
          <cell r="B651" t="str">
            <v>1015</v>
          </cell>
          <cell r="C651">
            <v>-43599.71</v>
          </cell>
          <cell r="D651" t="str">
            <v>200</v>
          </cell>
          <cell r="F651">
            <v>-4270.97</v>
          </cell>
          <cell r="G651">
            <v>5</v>
          </cell>
          <cell r="H651" t="str">
            <v>2012-05-31</v>
          </cell>
          <cell r="I651" t="str">
            <v>01990</v>
          </cell>
        </row>
        <row r="652">
          <cell r="A652" t="str">
            <v>481003</v>
          </cell>
          <cell r="B652" t="str">
            <v>1015</v>
          </cell>
          <cell r="C652">
            <v>-11.78</v>
          </cell>
          <cell r="D652" t="str">
            <v>200</v>
          </cell>
          <cell r="F652">
            <v>-0.95</v>
          </cell>
          <cell r="G652">
            <v>5</v>
          </cell>
          <cell r="H652" t="str">
            <v>2012-05-31</v>
          </cell>
          <cell r="I652" t="str">
            <v>01991</v>
          </cell>
        </row>
        <row r="653">
          <cell r="A653" t="str">
            <v>481003</v>
          </cell>
          <cell r="B653" t="str">
            <v>1015</v>
          </cell>
          <cell r="C653">
            <v>-50955.15</v>
          </cell>
          <cell r="D653" t="str">
            <v>200</v>
          </cell>
          <cell r="F653">
            <v>-4992.4799999999996</v>
          </cell>
          <cell r="G653">
            <v>5</v>
          </cell>
          <cell r="H653" t="str">
            <v>2012-05-31</v>
          </cell>
          <cell r="I653" t="str">
            <v>01992</v>
          </cell>
        </row>
        <row r="654">
          <cell r="A654" t="str">
            <v>481003</v>
          </cell>
          <cell r="B654" t="str">
            <v>1015</v>
          </cell>
          <cell r="C654">
            <v>-5055.72</v>
          </cell>
          <cell r="D654" t="str">
            <v>200</v>
          </cell>
          <cell r="F654">
            <v>-524.37</v>
          </cell>
          <cell r="G654">
            <v>5</v>
          </cell>
          <cell r="H654" t="str">
            <v>2012-05-31</v>
          </cell>
          <cell r="I654" t="str">
            <v>01993</v>
          </cell>
        </row>
        <row r="655">
          <cell r="A655" t="str">
            <v>481003</v>
          </cell>
          <cell r="B655" t="str">
            <v>1015</v>
          </cell>
          <cell r="C655">
            <v>-41615.800000000003</v>
          </cell>
          <cell r="D655" t="str">
            <v>200</v>
          </cell>
          <cell r="F655">
            <v>-4076.66</v>
          </cell>
          <cell r="G655">
            <v>5</v>
          </cell>
          <cell r="H655" t="str">
            <v>2012-05-31</v>
          </cell>
          <cell r="I655" t="str">
            <v>01994</v>
          </cell>
        </row>
        <row r="656">
          <cell r="A656" t="str">
            <v>481003</v>
          </cell>
          <cell r="B656" t="str">
            <v>1015</v>
          </cell>
          <cell r="C656">
            <v>-31698.2</v>
          </cell>
          <cell r="D656" t="str">
            <v>200</v>
          </cell>
          <cell r="F656">
            <v>-3105.11</v>
          </cell>
          <cell r="G656">
            <v>5</v>
          </cell>
          <cell r="H656" t="str">
            <v>2012-05-31</v>
          </cell>
          <cell r="I656" t="str">
            <v>01995</v>
          </cell>
        </row>
        <row r="657">
          <cell r="A657" t="str">
            <v>481003</v>
          </cell>
          <cell r="B657" t="str">
            <v>1015</v>
          </cell>
          <cell r="C657">
            <v>-21762.71</v>
          </cell>
          <cell r="D657" t="str">
            <v>200</v>
          </cell>
          <cell r="F657">
            <v>-2131.88</v>
          </cell>
          <cell r="G657">
            <v>5</v>
          </cell>
          <cell r="H657" t="str">
            <v>2012-05-31</v>
          </cell>
          <cell r="I657" t="str">
            <v>01996</v>
          </cell>
        </row>
        <row r="658">
          <cell r="A658" t="str">
            <v>481003</v>
          </cell>
          <cell r="B658" t="str">
            <v>1015</v>
          </cell>
          <cell r="C658">
            <v>-24990.25</v>
          </cell>
          <cell r="D658" t="str">
            <v>200</v>
          </cell>
          <cell r="F658">
            <v>-2448.0300000000002</v>
          </cell>
          <cell r="G658">
            <v>5</v>
          </cell>
          <cell r="H658" t="str">
            <v>2012-05-31</v>
          </cell>
          <cell r="I658" t="str">
            <v>01997</v>
          </cell>
        </row>
        <row r="659">
          <cell r="A659" t="str">
            <v>481003</v>
          </cell>
          <cell r="B659" t="str">
            <v>1015</v>
          </cell>
          <cell r="C659">
            <v>-10476.86</v>
          </cell>
          <cell r="D659" t="str">
            <v>200</v>
          </cell>
          <cell r="F659">
            <v>-1026.3</v>
          </cell>
          <cell r="G659">
            <v>5</v>
          </cell>
          <cell r="H659" t="str">
            <v>2012-05-31</v>
          </cell>
          <cell r="I659" t="str">
            <v>01998</v>
          </cell>
        </row>
        <row r="660">
          <cell r="A660" t="str">
            <v>481003</v>
          </cell>
          <cell r="B660" t="str">
            <v>1015</v>
          </cell>
          <cell r="C660">
            <v>-26076.48</v>
          </cell>
          <cell r="D660" t="str">
            <v>200</v>
          </cell>
          <cell r="F660">
            <v>-2554.92</v>
          </cell>
          <cell r="G660">
            <v>5</v>
          </cell>
          <cell r="H660" t="str">
            <v>2012-05-31</v>
          </cell>
          <cell r="I660" t="str">
            <v>01999</v>
          </cell>
        </row>
        <row r="661">
          <cell r="A661" t="str">
            <v>481003</v>
          </cell>
          <cell r="B661" t="str">
            <v>1015</v>
          </cell>
          <cell r="C661">
            <v>0</v>
          </cell>
          <cell r="D661" t="str">
            <v>200</v>
          </cell>
          <cell r="F661">
            <v>0</v>
          </cell>
          <cell r="G661">
            <v>5</v>
          </cell>
          <cell r="H661" t="str">
            <v>2012-05-31</v>
          </cell>
          <cell r="I661" t="str">
            <v>02184</v>
          </cell>
        </row>
        <row r="662">
          <cell r="A662" t="str">
            <v>481003</v>
          </cell>
          <cell r="B662" t="str">
            <v>1015</v>
          </cell>
          <cell r="C662">
            <v>-6735.75</v>
          </cell>
          <cell r="D662" t="str">
            <v>200</v>
          </cell>
          <cell r="F662">
            <v>-659.84</v>
          </cell>
          <cell r="G662">
            <v>5</v>
          </cell>
          <cell r="H662" t="str">
            <v>2012-05-31</v>
          </cell>
          <cell r="I662" t="str">
            <v>02188</v>
          </cell>
        </row>
        <row r="663">
          <cell r="A663" t="str">
            <v>481003</v>
          </cell>
          <cell r="B663" t="str">
            <v>1015</v>
          </cell>
          <cell r="C663">
            <v>-6604.14</v>
          </cell>
          <cell r="D663" t="str">
            <v>200</v>
          </cell>
          <cell r="F663">
            <v>-646.96</v>
          </cell>
          <cell r="G663">
            <v>5</v>
          </cell>
          <cell r="H663" t="str">
            <v>2012-05-31</v>
          </cell>
          <cell r="I663" t="str">
            <v>02189</v>
          </cell>
        </row>
        <row r="664">
          <cell r="A664" t="str">
            <v>481003</v>
          </cell>
          <cell r="B664" t="str">
            <v>1015</v>
          </cell>
          <cell r="C664">
            <v>-17699.900000000001</v>
          </cell>
          <cell r="D664" t="str">
            <v>200</v>
          </cell>
          <cell r="F664">
            <v>-1733.85</v>
          </cell>
          <cell r="G664">
            <v>5</v>
          </cell>
          <cell r="H664" t="str">
            <v>2012-05-31</v>
          </cell>
          <cell r="I664" t="str">
            <v>02190</v>
          </cell>
        </row>
        <row r="665">
          <cell r="A665" t="str">
            <v>481003</v>
          </cell>
          <cell r="B665" t="str">
            <v>1015</v>
          </cell>
          <cell r="C665">
            <v>-5127.08</v>
          </cell>
          <cell r="D665" t="str">
            <v>200</v>
          </cell>
          <cell r="F665">
            <v>-502.24</v>
          </cell>
          <cell r="G665">
            <v>5</v>
          </cell>
          <cell r="H665" t="str">
            <v>2012-05-31</v>
          </cell>
          <cell r="I665" t="str">
            <v>02191</v>
          </cell>
        </row>
        <row r="666">
          <cell r="A666" t="str">
            <v>481003</v>
          </cell>
          <cell r="B666" t="str">
            <v>1015</v>
          </cell>
          <cell r="C666">
            <v>-4967.16</v>
          </cell>
          <cell r="D666" t="str">
            <v>200</v>
          </cell>
          <cell r="F666">
            <v>-516.92999999999995</v>
          </cell>
          <cell r="G666">
            <v>6</v>
          </cell>
          <cell r="H666" t="str">
            <v>2012-06-30</v>
          </cell>
          <cell r="I666" t="str">
            <v>01943</v>
          </cell>
        </row>
        <row r="667">
          <cell r="A667" t="str">
            <v>481003</v>
          </cell>
          <cell r="B667" t="str">
            <v>1015</v>
          </cell>
          <cell r="C667">
            <v>-21405.62</v>
          </cell>
          <cell r="D667" t="str">
            <v>200</v>
          </cell>
          <cell r="F667">
            <v>-2096.91</v>
          </cell>
          <cell r="G667">
            <v>6</v>
          </cell>
          <cell r="H667" t="str">
            <v>2012-06-30</v>
          </cell>
          <cell r="I667" t="str">
            <v>01952</v>
          </cell>
        </row>
        <row r="668">
          <cell r="A668" t="str">
            <v>481003</v>
          </cell>
          <cell r="B668" t="str">
            <v>1015</v>
          </cell>
          <cell r="C668">
            <v>-15654.34</v>
          </cell>
          <cell r="D668" t="str">
            <v>200</v>
          </cell>
          <cell r="F668">
            <v>-1533.49</v>
          </cell>
          <cell r="G668">
            <v>6</v>
          </cell>
          <cell r="H668" t="str">
            <v>2012-06-30</v>
          </cell>
          <cell r="I668" t="str">
            <v>01953</v>
          </cell>
        </row>
        <row r="669">
          <cell r="A669" t="str">
            <v>481003</v>
          </cell>
          <cell r="B669" t="str">
            <v>1015</v>
          </cell>
          <cell r="C669">
            <v>-37.340000000000003</v>
          </cell>
          <cell r="D669" t="str">
            <v>200</v>
          </cell>
          <cell r="F669">
            <v>-3.66</v>
          </cell>
          <cell r="G669">
            <v>6</v>
          </cell>
          <cell r="H669" t="str">
            <v>2012-06-30</v>
          </cell>
          <cell r="I669" t="str">
            <v>01954</v>
          </cell>
        </row>
        <row r="670">
          <cell r="A670" t="str">
            <v>481003</v>
          </cell>
          <cell r="B670" t="str">
            <v>1015</v>
          </cell>
          <cell r="C670">
            <v>-29975.73</v>
          </cell>
          <cell r="D670" t="str">
            <v>200</v>
          </cell>
          <cell r="F670">
            <v>-2936.39</v>
          </cell>
          <cell r="G670">
            <v>6</v>
          </cell>
          <cell r="H670" t="str">
            <v>2012-06-30</v>
          </cell>
          <cell r="I670" t="str">
            <v>01959</v>
          </cell>
        </row>
        <row r="671">
          <cell r="A671" t="str">
            <v>481003</v>
          </cell>
          <cell r="B671" t="str">
            <v>1015</v>
          </cell>
          <cell r="C671">
            <v>-3132.73</v>
          </cell>
          <cell r="D671" t="str">
            <v>200</v>
          </cell>
          <cell r="F671">
            <v>-306.89</v>
          </cell>
          <cell r="G671">
            <v>6</v>
          </cell>
          <cell r="H671" t="str">
            <v>2012-06-30</v>
          </cell>
          <cell r="I671" t="str">
            <v>01968</v>
          </cell>
        </row>
        <row r="672">
          <cell r="A672" t="str">
            <v>481003</v>
          </cell>
          <cell r="B672" t="str">
            <v>1015</v>
          </cell>
          <cell r="C672">
            <v>-6631.67</v>
          </cell>
          <cell r="D672" t="str">
            <v>200</v>
          </cell>
          <cell r="F672">
            <v>-649.63</v>
          </cell>
          <cell r="G672">
            <v>6</v>
          </cell>
          <cell r="H672" t="str">
            <v>2012-06-30</v>
          </cell>
          <cell r="I672" t="str">
            <v>01969</v>
          </cell>
        </row>
        <row r="673">
          <cell r="A673" t="str">
            <v>481003</v>
          </cell>
          <cell r="B673" t="str">
            <v>1015</v>
          </cell>
          <cell r="C673">
            <v>-8996.58</v>
          </cell>
          <cell r="D673" t="str">
            <v>200</v>
          </cell>
          <cell r="F673">
            <v>-881.47</v>
          </cell>
          <cell r="G673">
            <v>6</v>
          </cell>
          <cell r="H673" t="str">
            <v>2012-06-30</v>
          </cell>
          <cell r="I673" t="str">
            <v>01970</v>
          </cell>
        </row>
        <row r="674">
          <cell r="A674" t="str">
            <v>481003</v>
          </cell>
          <cell r="B674" t="str">
            <v>1015</v>
          </cell>
          <cell r="C674">
            <v>-7915.66</v>
          </cell>
          <cell r="D674" t="str">
            <v>200</v>
          </cell>
          <cell r="F674">
            <v>-775.56</v>
          </cell>
          <cell r="G674">
            <v>6</v>
          </cell>
          <cell r="H674" t="str">
            <v>2012-06-30</v>
          </cell>
          <cell r="I674" t="str">
            <v>01971</v>
          </cell>
        </row>
        <row r="675">
          <cell r="A675" t="str">
            <v>481003</v>
          </cell>
          <cell r="B675" t="str">
            <v>1015</v>
          </cell>
          <cell r="C675">
            <v>-7602.12</v>
          </cell>
          <cell r="D675" t="str">
            <v>200</v>
          </cell>
          <cell r="F675">
            <v>-744.84</v>
          </cell>
          <cell r="G675">
            <v>6</v>
          </cell>
          <cell r="H675" t="str">
            <v>2012-06-30</v>
          </cell>
          <cell r="I675" t="str">
            <v>01973</v>
          </cell>
        </row>
        <row r="676">
          <cell r="A676" t="str">
            <v>481003</v>
          </cell>
          <cell r="B676" t="str">
            <v>1015</v>
          </cell>
          <cell r="C676">
            <v>-5689.92</v>
          </cell>
          <cell r="D676" t="str">
            <v>200</v>
          </cell>
          <cell r="F676">
            <v>-557.38</v>
          </cell>
          <cell r="G676">
            <v>6</v>
          </cell>
          <cell r="H676" t="str">
            <v>2012-06-30</v>
          </cell>
          <cell r="I676" t="str">
            <v>01974</v>
          </cell>
        </row>
        <row r="677">
          <cell r="A677" t="str">
            <v>481003</v>
          </cell>
          <cell r="B677" t="str">
            <v>1015</v>
          </cell>
          <cell r="C677">
            <v>-14365.63</v>
          </cell>
          <cell r="D677" t="str">
            <v>200</v>
          </cell>
          <cell r="F677">
            <v>-1407.22</v>
          </cell>
          <cell r="G677">
            <v>6</v>
          </cell>
          <cell r="H677" t="str">
            <v>2012-06-30</v>
          </cell>
          <cell r="I677" t="str">
            <v>01977</v>
          </cell>
        </row>
        <row r="678">
          <cell r="A678" t="str">
            <v>481003</v>
          </cell>
          <cell r="B678" t="str">
            <v>1015</v>
          </cell>
          <cell r="C678">
            <v>-11916.6</v>
          </cell>
          <cell r="D678" t="str">
            <v>200</v>
          </cell>
          <cell r="F678">
            <v>-1167.33</v>
          </cell>
          <cell r="G678">
            <v>6</v>
          </cell>
          <cell r="H678" t="str">
            <v>2012-06-30</v>
          </cell>
          <cell r="I678" t="str">
            <v>01978</v>
          </cell>
        </row>
        <row r="679">
          <cell r="A679" t="str">
            <v>481003</v>
          </cell>
          <cell r="B679" t="str">
            <v>1015</v>
          </cell>
          <cell r="C679">
            <v>-29696.400000000001</v>
          </cell>
          <cell r="D679" t="str">
            <v>200</v>
          </cell>
          <cell r="F679">
            <v>-2909.55</v>
          </cell>
          <cell r="G679">
            <v>6</v>
          </cell>
          <cell r="H679" t="str">
            <v>2012-06-30</v>
          </cell>
          <cell r="I679" t="str">
            <v>01986</v>
          </cell>
        </row>
        <row r="680">
          <cell r="A680" t="str">
            <v>481003</v>
          </cell>
          <cell r="B680" t="str">
            <v>1015</v>
          </cell>
          <cell r="C680">
            <v>-12236.43</v>
          </cell>
          <cell r="D680" t="str">
            <v>200</v>
          </cell>
          <cell r="F680">
            <v>-1198.69</v>
          </cell>
          <cell r="G680">
            <v>6</v>
          </cell>
          <cell r="H680" t="str">
            <v>2012-06-30</v>
          </cell>
          <cell r="I680" t="str">
            <v>01987</v>
          </cell>
        </row>
        <row r="681">
          <cell r="A681" t="str">
            <v>481003</v>
          </cell>
          <cell r="B681" t="str">
            <v>1015</v>
          </cell>
          <cell r="C681">
            <v>3813.35</v>
          </cell>
          <cell r="D681" t="str">
            <v>200</v>
          </cell>
          <cell r="F681">
            <v>373.55</v>
          </cell>
          <cell r="G681">
            <v>6</v>
          </cell>
          <cell r="H681" t="str">
            <v>2012-06-30</v>
          </cell>
          <cell r="I681" t="str">
            <v>01988</v>
          </cell>
        </row>
        <row r="682">
          <cell r="A682" t="str">
            <v>481003</v>
          </cell>
          <cell r="B682" t="str">
            <v>1015</v>
          </cell>
          <cell r="C682">
            <v>-3618.98</v>
          </cell>
          <cell r="D682" t="str">
            <v>200</v>
          </cell>
          <cell r="F682">
            <v>-354.58</v>
          </cell>
          <cell r="G682">
            <v>6</v>
          </cell>
          <cell r="H682" t="str">
            <v>2012-06-30</v>
          </cell>
          <cell r="I682" t="str">
            <v>01989</v>
          </cell>
        </row>
        <row r="683">
          <cell r="A683" t="str">
            <v>481003</v>
          </cell>
          <cell r="B683" t="str">
            <v>1015</v>
          </cell>
          <cell r="C683">
            <v>-24398.33</v>
          </cell>
          <cell r="D683" t="str">
            <v>200</v>
          </cell>
          <cell r="F683">
            <v>-2390.08</v>
          </cell>
          <cell r="G683">
            <v>6</v>
          </cell>
          <cell r="H683" t="str">
            <v>2012-06-30</v>
          </cell>
          <cell r="I683" t="str">
            <v>01990</v>
          </cell>
        </row>
        <row r="684">
          <cell r="A684" t="str">
            <v>481003</v>
          </cell>
          <cell r="B684" t="str">
            <v>1015</v>
          </cell>
          <cell r="C684">
            <v>-18.63</v>
          </cell>
          <cell r="D684" t="str">
            <v>200</v>
          </cell>
          <cell r="F684">
            <v>-1.5</v>
          </cell>
          <cell r="G684">
            <v>6</v>
          </cell>
          <cell r="H684" t="str">
            <v>2012-06-30</v>
          </cell>
          <cell r="I684" t="str">
            <v>01991</v>
          </cell>
        </row>
        <row r="685">
          <cell r="A685" t="str">
            <v>481003</v>
          </cell>
          <cell r="B685" t="str">
            <v>1015</v>
          </cell>
          <cell r="C685">
            <v>-54998.1</v>
          </cell>
          <cell r="D685" t="str">
            <v>200</v>
          </cell>
          <cell r="F685">
            <v>-5388.6</v>
          </cell>
          <cell r="G685">
            <v>6</v>
          </cell>
          <cell r="H685" t="str">
            <v>2012-06-30</v>
          </cell>
          <cell r="I685" t="str">
            <v>01992</v>
          </cell>
        </row>
        <row r="686">
          <cell r="A686" t="str">
            <v>481003</v>
          </cell>
          <cell r="B686" t="str">
            <v>1015</v>
          </cell>
          <cell r="C686">
            <v>-3856.68</v>
          </cell>
          <cell r="D686" t="str">
            <v>200</v>
          </cell>
          <cell r="F686">
            <v>-402.91</v>
          </cell>
          <cell r="G686">
            <v>6</v>
          </cell>
          <cell r="H686" t="str">
            <v>2012-06-30</v>
          </cell>
          <cell r="I686" t="str">
            <v>01993</v>
          </cell>
        </row>
        <row r="687">
          <cell r="A687" t="str">
            <v>481003</v>
          </cell>
          <cell r="B687" t="str">
            <v>1015</v>
          </cell>
          <cell r="C687">
            <v>-20544.490000000002</v>
          </cell>
          <cell r="D687" t="str">
            <v>200</v>
          </cell>
          <cell r="F687">
            <v>-2012.52</v>
          </cell>
          <cell r="G687">
            <v>6</v>
          </cell>
          <cell r="H687" t="str">
            <v>2012-06-30</v>
          </cell>
          <cell r="I687" t="str">
            <v>01994</v>
          </cell>
        </row>
        <row r="688">
          <cell r="A688" t="str">
            <v>481003</v>
          </cell>
          <cell r="B688" t="str">
            <v>1015</v>
          </cell>
          <cell r="C688">
            <v>-14159.82</v>
          </cell>
          <cell r="D688" t="str">
            <v>200</v>
          </cell>
          <cell r="F688">
            <v>-1387.09</v>
          </cell>
          <cell r="G688">
            <v>6</v>
          </cell>
          <cell r="H688" t="str">
            <v>2012-06-30</v>
          </cell>
          <cell r="I688" t="str">
            <v>01995</v>
          </cell>
        </row>
        <row r="689">
          <cell r="A689" t="str">
            <v>481003</v>
          </cell>
          <cell r="B689" t="str">
            <v>1015</v>
          </cell>
          <cell r="C689">
            <v>-12094.99</v>
          </cell>
          <cell r="D689" t="str">
            <v>200</v>
          </cell>
          <cell r="F689">
            <v>-1184.82</v>
          </cell>
          <cell r="G689">
            <v>6</v>
          </cell>
          <cell r="H689" t="str">
            <v>2012-06-30</v>
          </cell>
          <cell r="I689" t="str">
            <v>01996</v>
          </cell>
        </row>
        <row r="690">
          <cell r="A690" t="str">
            <v>481003</v>
          </cell>
          <cell r="B690" t="str">
            <v>1015</v>
          </cell>
          <cell r="C690">
            <v>-11700.91</v>
          </cell>
          <cell r="D690" t="str">
            <v>200</v>
          </cell>
          <cell r="F690">
            <v>-1146.23</v>
          </cell>
          <cell r="G690">
            <v>6</v>
          </cell>
          <cell r="H690" t="str">
            <v>2012-06-30</v>
          </cell>
          <cell r="I690" t="str">
            <v>01997</v>
          </cell>
        </row>
        <row r="691">
          <cell r="A691" t="str">
            <v>481003</v>
          </cell>
          <cell r="B691" t="str">
            <v>1015</v>
          </cell>
          <cell r="C691">
            <v>-5260.07</v>
          </cell>
          <cell r="D691" t="str">
            <v>200</v>
          </cell>
          <cell r="F691">
            <v>-515.29</v>
          </cell>
          <cell r="G691">
            <v>6</v>
          </cell>
          <cell r="H691" t="str">
            <v>2012-06-30</v>
          </cell>
          <cell r="I691" t="str">
            <v>01998</v>
          </cell>
        </row>
        <row r="692">
          <cell r="A692" t="str">
            <v>481003</v>
          </cell>
          <cell r="B692" t="str">
            <v>1015</v>
          </cell>
          <cell r="C692">
            <v>-29229.03</v>
          </cell>
          <cell r="D692" t="str">
            <v>200</v>
          </cell>
          <cell r="F692">
            <v>-2863.8</v>
          </cell>
          <cell r="G692">
            <v>6</v>
          </cell>
          <cell r="H692" t="str">
            <v>2012-06-30</v>
          </cell>
          <cell r="I692" t="str">
            <v>01999</v>
          </cell>
        </row>
        <row r="693">
          <cell r="A693" t="str">
            <v>481003</v>
          </cell>
          <cell r="B693" t="str">
            <v>1015</v>
          </cell>
          <cell r="C693">
            <v>0</v>
          </cell>
          <cell r="D693" t="str">
            <v>200</v>
          </cell>
          <cell r="F693">
            <v>0</v>
          </cell>
          <cell r="G693">
            <v>6</v>
          </cell>
          <cell r="H693" t="str">
            <v>2012-06-30</v>
          </cell>
          <cell r="I693" t="str">
            <v>02184</v>
          </cell>
        </row>
        <row r="694">
          <cell r="A694" t="str">
            <v>481003</v>
          </cell>
          <cell r="B694" t="str">
            <v>1015</v>
          </cell>
          <cell r="C694">
            <v>-1491.39</v>
          </cell>
          <cell r="D694" t="str">
            <v>200</v>
          </cell>
          <cell r="F694">
            <v>-146.1</v>
          </cell>
          <cell r="G694">
            <v>6</v>
          </cell>
          <cell r="H694" t="str">
            <v>2012-06-30</v>
          </cell>
          <cell r="I694" t="str">
            <v>02188</v>
          </cell>
        </row>
        <row r="695">
          <cell r="A695" t="str">
            <v>481003</v>
          </cell>
          <cell r="B695" t="str">
            <v>1015</v>
          </cell>
          <cell r="C695">
            <v>-5433.89</v>
          </cell>
          <cell r="D695" t="str">
            <v>200</v>
          </cell>
          <cell r="F695">
            <v>-532.29999999999995</v>
          </cell>
          <cell r="G695">
            <v>6</v>
          </cell>
          <cell r="H695" t="str">
            <v>2012-06-30</v>
          </cell>
          <cell r="I695" t="str">
            <v>02189</v>
          </cell>
        </row>
        <row r="696">
          <cell r="A696" t="str">
            <v>481003</v>
          </cell>
          <cell r="B696" t="str">
            <v>1015</v>
          </cell>
          <cell r="C696">
            <v>-10902.66</v>
          </cell>
          <cell r="D696" t="str">
            <v>200</v>
          </cell>
          <cell r="F696">
            <v>-1068.01</v>
          </cell>
          <cell r="G696">
            <v>6</v>
          </cell>
          <cell r="H696" t="str">
            <v>2012-06-30</v>
          </cell>
          <cell r="I696" t="str">
            <v>02190</v>
          </cell>
        </row>
        <row r="697">
          <cell r="A697" t="str">
            <v>481003</v>
          </cell>
          <cell r="B697" t="str">
            <v>1015</v>
          </cell>
          <cell r="C697">
            <v>-3095.18</v>
          </cell>
          <cell r="D697" t="str">
            <v>200</v>
          </cell>
          <cell r="F697">
            <v>-303.20999999999998</v>
          </cell>
          <cell r="G697">
            <v>6</v>
          </cell>
          <cell r="H697" t="str">
            <v>2012-06-30</v>
          </cell>
          <cell r="I697" t="str">
            <v>02191</v>
          </cell>
        </row>
        <row r="698">
          <cell r="A698" t="str">
            <v>481003</v>
          </cell>
          <cell r="B698" t="str">
            <v>1015</v>
          </cell>
          <cell r="C698">
            <v>-8330.0499999999993</v>
          </cell>
          <cell r="D698" t="str">
            <v>200</v>
          </cell>
          <cell r="F698">
            <v>-863.95</v>
          </cell>
          <cell r="G698">
            <v>7</v>
          </cell>
          <cell r="H698" t="str">
            <v>2012-07-31</v>
          </cell>
          <cell r="I698" t="str">
            <v>01943</v>
          </cell>
        </row>
        <row r="699">
          <cell r="A699" t="str">
            <v>481003</v>
          </cell>
          <cell r="B699" t="str">
            <v>1015</v>
          </cell>
          <cell r="C699">
            <v>-34849.699999999997</v>
          </cell>
          <cell r="D699" t="str">
            <v>200</v>
          </cell>
          <cell r="F699">
            <v>-3413.81</v>
          </cell>
          <cell r="G699">
            <v>7</v>
          </cell>
          <cell r="H699" t="str">
            <v>2012-07-31</v>
          </cell>
          <cell r="I699" t="str">
            <v>01952</v>
          </cell>
        </row>
        <row r="700">
          <cell r="A700" t="str">
            <v>481003</v>
          </cell>
          <cell r="B700" t="str">
            <v>1015</v>
          </cell>
          <cell r="C700">
            <v>-21603.35</v>
          </cell>
          <cell r="D700" t="str">
            <v>200</v>
          </cell>
          <cell r="F700">
            <v>-2116.25</v>
          </cell>
          <cell r="G700">
            <v>7</v>
          </cell>
          <cell r="H700" t="str">
            <v>2012-07-31</v>
          </cell>
          <cell r="I700" t="str">
            <v>01953</v>
          </cell>
        </row>
        <row r="701">
          <cell r="A701" t="str">
            <v>481003</v>
          </cell>
          <cell r="B701" t="str">
            <v>1015</v>
          </cell>
          <cell r="C701">
            <v>-35.68</v>
          </cell>
          <cell r="D701" t="str">
            <v>200</v>
          </cell>
          <cell r="F701">
            <v>-3.5</v>
          </cell>
          <cell r="G701">
            <v>7</v>
          </cell>
          <cell r="H701" t="str">
            <v>2012-07-31</v>
          </cell>
          <cell r="I701" t="str">
            <v>01954</v>
          </cell>
        </row>
        <row r="702">
          <cell r="A702" t="str">
            <v>481003</v>
          </cell>
          <cell r="B702" t="str">
            <v>1015</v>
          </cell>
          <cell r="C702">
            <v>-48682.7</v>
          </cell>
          <cell r="D702" t="str">
            <v>200</v>
          </cell>
          <cell r="F702">
            <v>-4768.9399999999996</v>
          </cell>
          <cell r="G702">
            <v>7</v>
          </cell>
          <cell r="H702" t="str">
            <v>2012-07-31</v>
          </cell>
          <cell r="I702" t="str">
            <v>01959</v>
          </cell>
        </row>
        <row r="703">
          <cell r="A703" t="str">
            <v>481003</v>
          </cell>
          <cell r="B703" t="str">
            <v>1015</v>
          </cell>
          <cell r="C703">
            <v>-5433.65</v>
          </cell>
          <cell r="D703" t="str">
            <v>200</v>
          </cell>
          <cell r="F703">
            <v>-532.26</v>
          </cell>
          <cell r="G703">
            <v>7</v>
          </cell>
          <cell r="H703" t="str">
            <v>2012-07-31</v>
          </cell>
          <cell r="I703" t="str">
            <v>01968</v>
          </cell>
        </row>
        <row r="704">
          <cell r="A704" t="str">
            <v>481003</v>
          </cell>
          <cell r="B704" t="str">
            <v>1015</v>
          </cell>
          <cell r="C704">
            <v>-10864.18</v>
          </cell>
          <cell r="D704" t="str">
            <v>200</v>
          </cell>
          <cell r="F704">
            <v>-1064.23</v>
          </cell>
          <cell r="G704">
            <v>7</v>
          </cell>
          <cell r="H704" t="str">
            <v>2012-07-31</v>
          </cell>
          <cell r="I704" t="str">
            <v>01969</v>
          </cell>
        </row>
        <row r="705">
          <cell r="A705" t="str">
            <v>481003</v>
          </cell>
          <cell r="B705" t="str">
            <v>1015</v>
          </cell>
          <cell r="C705">
            <v>-4082.51</v>
          </cell>
          <cell r="D705" t="str">
            <v>200</v>
          </cell>
          <cell r="F705">
            <v>-400</v>
          </cell>
          <cell r="G705">
            <v>7</v>
          </cell>
          <cell r="H705" t="str">
            <v>2012-07-31</v>
          </cell>
          <cell r="I705" t="str">
            <v>01970</v>
          </cell>
        </row>
        <row r="706">
          <cell r="A706" t="str">
            <v>481003</v>
          </cell>
          <cell r="B706" t="str">
            <v>1015</v>
          </cell>
          <cell r="C706">
            <v>-7327.77</v>
          </cell>
          <cell r="D706" t="str">
            <v>200</v>
          </cell>
          <cell r="F706">
            <v>-717.96</v>
          </cell>
          <cell r="G706">
            <v>7</v>
          </cell>
          <cell r="H706" t="str">
            <v>2012-07-31</v>
          </cell>
          <cell r="I706" t="str">
            <v>01971</v>
          </cell>
        </row>
        <row r="707">
          <cell r="A707" t="str">
            <v>481003</v>
          </cell>
          <cell r="B707" t="str">
            <v>1015</v>
          </cell>
          <cell r="C707">
            <v>-5692.71</v>
          </cell>
          <cell r="D707" t="str">
            <v>200</v>
          </cell>
          <cell r="F707">
            <v>-557.76</v>
          </cell>
          <cell r="G707">
            <v>7</v>
          </cell>
          <cell r="H707" t="str">
            <v>2012-07-31</v>
          </cell>
          <cell r="I707" t="str">
            <v>01973</v>
          </cell>
        </row>
        <row r="708">
          <cell r="A708" t="str">
            <v>481003</v>
          </cell>
          <cell r="B708" t="str">
            <v>1015</v>
          </cell>
          <cell r="C708">
            <v>-9951.91</v>
          </cell>
          <cell r="D708" t="str">
            <v>200</v>
          </cell>
          <cell r="F708">
            <v>-974.86</v>
          </cell>
          <cell r="G708">
            <v>7</v>
          </cell>
          <cell r="H708" t="str">
            <v>2012-07-31</v>
          </cell>
          <cell r="I708" t="str">
            <v>01974</v>
          </cell>
        </row>
        <row r="709">
          <cell r="A709" t="str">
            <v>481003</v>
          </cell>
          <cell r="B709" t="str">
            <v>1015</v>
          </cell>
          <cell r="C709">
            <v>-22122.11</v>
          </cell>
          <cell r="D709" t="str">
            <v>200</v>
          </cell>
          <cell r="F709">
            <v>-2167.09</v>
          </cell>
          <cell r="G709">
            <v>7</v>
          </cell>
          <cell r="H709" t="str">
            <v>2012-07-31</v>
          </cell>
          <cell r="I709" t="str">
            <v>01977</v>
          </cell>
        </row>
        <row r="710">
          <cell r="A710" t="str">
            <v>481003</v>
          </cell>
          <cell r="B710" t="str">
            <v>1015</v>
          </cell>
          <cell r="C710">
            <v>-19538.150000000001</v>
          </cell>
          <cell r="D710" t="str">
            <v>200</v>
          </cell>
          <cell r="F710">
            <v>-1913.91</v>
          </cell>
          <cell r="G710">
            <v>7</v>
          </cell>
          <cell r="H710" t="str">
            <v>2012-07-31</v>
          </cell>
          <cell r="I710" t="str">
            <v>01978</v>
          </cell>
        </row>
        <row r="711">
          <cell r="A711" t="str">
            <v>481003</v>
          </cell>
          <cell r="B711" t="str">
            <v>1015</v>
          </cell>
          <cell r="C711">
            <v>-25681.67</v>
          </cell>
          <cell r="D711" t="str">
            <v>200</v>
          </cell>
          <cell r="F711">
            <v>-2516.17</v>
          </cell>
          <cell r="G711">
            <v>7</v>
          </cell>
          <cell r="H711" t="str">
            <v>2012-07-31</v>
          </cell>
          <cell r="I711" t="str">
            <v>01986</v>
          </cell>
        </row>
        <row r="712">
          <cell r="A712" t="str">
            <v>481003</v>
          </cell>
          <cell r="B712" t="str">
            <v>1015</v>
          </cell>
          <cell r="C712">
            <v>-18677.400000000001</v>
          </cell>
          <cell r="D712" t="str">
            <v>200</v>
          </cell>
          <cell r="F712">
            <v>-1829.62</v>
          </cell>
          <cell r="G712">
            <v>7</v>
          </cell>
          <cell r="H712" t="str">
            <v>2012-07-31</v>
          </cell>
          <cell r="I712" t="str">
            <v>01987</v>
          </cell>
        </row>
        <row r="713">
          <cell r="A713" t="str">
            <v>481003</v>
          </cell>
          <cell r="B713" t="str">
            <v>1015</v>
          </cell>
          <cell r="C713">
            <v>-3674.3</v>
          </cell>
          <cell r="D713" t="str">
            <v>200</v>
          </cell>
          <cell r="F713">
            <v>-360</v>
          </cell>
          <cell r="G713">
            <v>7</v>
          </cell>
          <cell r="H713" t="str">
            <v>2012-07-31</v>
          </cell>
          <cell r="I713" t="str">
            <v>01989</v>
          </cell>
        </row>
        <row r="714">
          <cell r="A714" t="str">
            <v>481003</v>
          </cell>
          <cell r="B714" t="str">
            <v>1015</v>
          </cell>
          <cell r="C714">
            <v>-35351.51</v>
          </cell>
          <cell r="D714" t="str">
            <v>200</v>
          </cell>
          <cell r="F714">
            <v>-3463.01</v>
          </cell>
          <cell r="G714">
            <v>7</v>
          </cell>
          <cell r="H714" t="str">
            <v>2012-07-31</v>
          </cell>
          <cell r="I714" t="str">
            <v>01990</v>
          </cell>
        </row>
        <row r="715">
          <cell r="A715" t="str">
            <v>481003</v>
          </cell>
          <cell r="B715" t="str">
            <v>1015</v>
          </cell>
          <cell r="C715">
            <v>-8.51</v>
          </cell>
          <cell r="D715" t="str">
            <v>200</v>
          </cell>
          <cell r="F715">
            <v>-0.68</v>
          </cell>
          <cell r="G715">
            <v>7</v>
          </cell>
          <cell r="H715" t="str">
            <v>2012-07-31</v>
          </cell>
          <cell r="I715" t="str">
            <v>01991</v>
          </cell>
        </row>
        <row r="716">
          <cell r="A716" t="str">
            <v>481003</v>
          </cell>
          <cell r="B716" t="str">
            <v>1015</v>
          </cell>
          <cell r="C716">
            <v>-50053.72</v>
          </cell>
          <cell r="D716" t="str">
            <v>200</v>
          </cell>
          <cell r="F716">
            <v>-4904.16</v>
          </cell>
          <cell r="G716">
            <v>7</v>
          </cell>
          <cell r="H716" t="str">
            <v>2012-07-31</v>
          </cell>
          <cell r="I716" t="str">
            <v>01992</v>
          </cell>
        </row>
        <row r="717">
          <cell r="A717" t="str">
            <v>481003</v>
          </cell>
          <cell r="B717" t="str">
            <v>1015</v>
          </cell>
          <cell r="C717">
            <v>-4764.43</v>
          </cell>
          <cell r="D717" t="str">
            <v>200</v>
          </cell>
          <cell r="F717">
            <v>-494.15</v>
          </cell>
          <cell r="G717">
            <v>7</v>
          </cell>
          <cell r="H717" t="str">
            <v>2012-07-31</v>
          </cell>
          <cell r="I717" t="str">
            <v>01993</v>
          </cell>
        </row>
        <row r="718">
          <cell r="A718" t="str">
            <v>481003</v>
          </cell>
          <cell r="B718" t="str">
            <v>1015</v>
          </cell>
          <cell r="C718">
            <v>-33662.03</v>
          </cell>
          <cell r="D718" t="str">
            <v>200</v>
          </cell>
          <cell r="F718">
            <v>-3297.53</v>
          </cell>
          <cell r="G718">
            <v>7</v>
          </cell>
          <cell r="H718" t="str">
            <v>2012-07-31</v>
          </cell>
          <cell r="I718" t="str">
            <v>01994</v>
          </cell>
        </row>
        <row r="719">
          <cell r="A719" t="str">
            <v>481003</v>
          </cell>
          <cell r="B719" t="str">
            <v>1015</v>
          </cell>
          <cell r="C719">
            <v>-24945.18</v>
          </cell>
          <cell r="D719" t="str">
            <v>200</v>
          </cell>
          <cell r="F719">
            <v>-2443.65</v>
          </cell>
          <cell r="G719">
            <v>7</v>
          </cell>
          <cell r="H719" t="str">
            <v>2012-07-31</v>
          </cell>
          <cell r="I719" t="str">
            <v>01995</v>
          </cell>
        </row>
        <row r="720">
          <cell r="A720" t="str">
            <v>481003</v>
          </cell>
          <cell r="B720" t="str">
            <v>1015</v>
          </cell>
          <cell r="C720">
            <v>-18106.12</v>
          </cell>
          <cell r="D720" t="str">
            <v>200</v>
          </cell>
          <cell r="F720">
            <v>-1773.67</v>
          </cell>
          <cell r="G720">
            <v>7</v>
          </cell>
          <cell r="H720" t="str">
            <v>2012-07-31</v>
          </cell>
          <cell r="I720" t="str">
            <v>01996</v>
          </cell>
        </row>
        <row r="721">
          <cell r="A721" t="str">
            <v>481003</v>
          </cell>
          <cell r="B721" t="str">
            <v>1015</v>
          </cell>
          <cell r="C721">
            <v>-21097.94</v>
          </cell>
          <cell r="D721" t="str">
            <v>200</v>
          </cell>
          <cell r="F721">
            <v>-2066.73</v>
          </cell>
          <cell r="G721">
            <v>7</v>
          </cell>
          <cell r="H721" t="str">
            <v>2012-07-31</v>
          </cell>
          <cell r="I721" t="str">
            <v>01997</v>
          </cell>
        </row>
        <row r="722">
          <cell r="A722" t="str">
            <v>481003</v>
          </cell>
          <cell r="B722" t="str">
            <v>1015</v>
          </cell>
          <cell r="C722">
            <v>-8117.86</v>
          </cell>
          <cell r="D722" t="str">
            <v>200</v>
          </cell>
          <cell r="F722">
            <v>-795.22</v>
          </cell>
          <cell r="G722">
            <v>7</v>
          </cell>
          <cell r="H722" t="str">
            <v>2012-07-31</v>
          </cell>
          <cell r="I722" t="str">
            <v>01998</v>
          </cell>
        </row>
        <row r="723">
          <cell r="A723" t="str">
            <v>481003</v>
          </cell>
          <cell r="B723" t="str">
            <v>1015</v>
          </cell>
          <cell r="C723">
            <v>-28246.77</v>
          </cell>
          <cell r="D723" t="str">
            <v>200</v>
          </cell>
          <cell r="F723">
            <v>-2767.56</v>
          </cell>
          <cell r="G723">
            <v>7</v>
          </cell>
          <cell r="H723" t="str">
            <v>2012-07-31</v>
          </cell>
          <cell r="I723" t="str">
            <v>01999</v>
          </cell>
        </row>
        <row r="724">
          <cell r="A724" t="str">
            <v>481003</v>
          </cell>
          <cell r="B724" t="str">
            <v>1015</v>
          </cell>
          <cell r="C724">
            <v>0</v>
          </cell>
          <cell r="D724" t="str">
            <v>200</v>
          </cell>
          <cell r="F724">
            <v>0</v>
          </cell>
          <cell r="G724">
            <v>7</v>
          </cell>
          <cell r="H724" t="str">
            <v>2012-07-31</v>
          </cell>
          <cell r="I724" t="str">
            <v>02184</v>
          </cell>
        </row>
        <row r="725">
          <cell r="A725" t="str">
            <v>481003</v>
          </cell>
          <cell r="B725" t="str">
            <v>1015</v>
          </cell>
          <cell r="C725">
            <v>-4563.45</v>
          </cell>
          <cell r="D725" t="str">
            <v>200</v>
          </cell>
          <cell r="F725">
            <v>-447.02</v>
          </cell>
          <cell r="G725">
            <v>7</v>
          </cell>
          <cell r="H725" t="str">
            <v>2012-07-31</v>
          </cell>
          <cell r="I725" t="str">
            <v>02188</v>
          </cell>
        </row>
        <row r="726">
          <cell r="A726" t="str">
            <v>481003</v>
          </cell>
          <cell r="B726" t="str">
            <v>1015</v>
          </cell>
          <cell r="C726">
            <v>-8205.7199999999993</v>
          </cell>
          <cell r="D726" t="str">
            <v>200</v>
          </cell>
          <cell r="F726">
            <v>-803.83</v>
          </cell>
          <cell r="G726">
            <v>7</v>
          </cell>
          <cell r="H726" t="str">
            <v>2012-07-31</v>
          </cell>
          <cell r="I726" t="str">
            <v>02189</v>
          </cell>
        </row>
        <row r="727">
          <cell r="A727" t="str">
            <v>481003</v>
          </cell>
          <cell r="B727" t="str">
            <v>1015</v>
          </cell>
          <cell r="C727">
            <v>-16680.36</v>
          </cell>
          <cell r="D727" t="str">
            <v>200</v>
          </cell>
          <cell r="F727">
            <v>-1633.98</v>
          </cell>
          <cell r="G727">
            <v>7</v>
          </cell>
          <cell r="H727" t="str">
            <v>2012-07-31</v>
          </cell>
          <cell r="I727" t="str">
            <v>02190</v>
          </cell>
        </row>
        <row r="728">
          <cell r="A728" t="str">
            <v>481003</v>
          </cell>
          <cell r="B728" t="str">
            <v>1015</v>
          </cell>
          <cell r="C728">
            <v>-4616.8</v>
          </cell>
          <cell r="D728" t="str">
            <v>200</v>
          </cell>
          <cell r="F728">
            <v>-452.26</v>
          </cell>
          <cell r="G728">
            <v>7</v>
          </cell>
          <cell r="H728" t="str">
            <v>2012-07-31</v>
          </cell>
          <cell r="I728" t="str">
            <v>02191</v>
          </cell>
        </row>
        <row r="729">
          <cell r="A729" t="str">
            <v>481003</v>
          </cell>
          <cell r="B729" t="str">
            <v>1015</v>
          </cell>
          <cell r="C729">
            <v>-7836.11</v>
          </cell>
          <cell r="D729" t="str">
            <v>200</v>
          </cell>
          <cell r="F729">
            <v>-812.74</v>
          </cell>
          <cell r="G729">
            <v>8</v>
          </cell>
          <cell r="H729" t="str">
            <v>2012-08-31</v>
          </cell>
          <cell r="I729" t="str">
            <v>01943</v>
          </cell>
        </row>
        <row r="730">
          <cell r="A730" t="str">
            <v>481003</v>
          </cell>
          <cell r="B730" t="str">
            <v>1015</v>
          </cell>
          <cell r="C730">
            <v>-42811.25</v>
          </cell>
          <cell r="D730" t="str">
            <v>200</v>
          </cell>
          <cell r="F730">
            <v>-4193.7700000000004</v>
          </cell>
          <cell r="G730">
            <v>8</v>
          </cell>
          <cell r="H730" t="str">
            <v>2012-08-31</v>
          </cell>
          <cell r="I730" t="str">
            <v>01952</v>
          </cell>
        </row>
        <row r="731">
          <cell r="A731" t="str">
            <v>481003</v>
          </cell>
          <cell r="B731" t="str">
            <v>1015</v>
          </cell>
          <cell r="C731">
            <v>-27723.53</v>
          </cell>
          <cell r="D731" t="str">
            <v>200</v>
          </cell>
          <cell r="F731">
            <v>-2715.77</v>
          </cell>
          <cell r="G731">
            <v>8</v>
          </cell>
          <cell r="H731" t="str">
            <v>2012-08-31</v>
          </cell>
          <cell r="I731" t="str">
            <v>01953</v>
          </cell>
        </row>
        <row r="732">
          <cell r="A732" t="str">
            <v>481003</v>
          </cell>
          <cell r="B732" t="str">
            <v>1015</v>
          </cell>
          <cell r="C732">
            <v>-34.56</v>
          </cell>
          <cell r="D732" t="str">
            <v>200</v>
          </cell>
          <cell r="F732">
            <v>-3.39</v>
          </cell>
          <cell r="G732">
            <v>8</v>
          </cell>
          <cell r="H732" t="str">
            <v>2012-08-31</v>
          </cell>
          <cell r="I732" t="str">
            <v>01954</v>
          </cell>
        </row>
        <row r="733">
          <cell r="A733" t="str">
            <v>481003</v>
          </cell>
          <cell r="B733" t="str">
            <v>1015</v>
          </cell>
          <cell r="C733">
            <v>-57190.5</v>
          </cell>
          <cell r="D733" t="str">
            <v>200</v>
          </cell>
          <cell r="F733">
            <v>-5602.34</v>
          </cell>
          <cell r="G733">
            <v>8</v>
          </cell>
          <cell r="H733" t="str">
            <v>2012-08-31</v>
          </cell>
          <cell r="I733" t="str">
            <v>01959</v>
          </cell>
        </row>
        <row r="734">
          <cell r="A734" t="str">
            <v>481003</v>
          </cell>
          <cell r="B734" t="str">
            <v>1015</v>
          </cell>
          <cell r="C734">
            <v>-31.16</v>
          </cell>
          <cell r="D734" t="str">
            <v>200</v>
          </cell>
          <cell r="F734">
            <v>-3.05</v>
          </cell>
          <cell r="G734">
            <v>8</v>
          </cell>
          <cell r="H734" t="str">
            <v>2012-08-31</v>
          </cell>
          <cell r="I734" t="str">
            <v>01962</v>
          </cell>
        </row>
        <row r="735">
          <cell r="A735" t="str">
            <v>481003</v>
          </cell>
          <cell r="B735" t="str">
            <v>1015</v>
          </cell>
          <cell r="C735">
            <v>-5893.27</v>
          </cell>
          <cell r="D735" t="str">
            <v>200</v>
          </cell>
          <cell r="F735">
            <v>-577.29999999999995</v>
          </cell>
          <cell r="G735">
            <v>8</v>
          </cell>
          <cell r="H735" t="str">
            <v>2012-08-31</v>
          </cell>
          <cell r="I735" t="str">
            <v>01968</v>
          </cell>
        </row>
        <row r="736">
          <cell r="A736" t="str">
            <v>481003</v>
          </cell>
          <cell r="B736" t="str">
            <v>1015</v>
          </cell>
          <cell r="C736">
            <v>-11416.66</v>
          </cell>
          <cell r="D736" t="str">
            <v>200</v>
          </cell>
          <cell r="F736">
            <v>-1118.3699999999999</v>
          </cell>
          <cell r="G736">
            <v>8</v>
          </cell>
          <cell r="H736" t="str">
            <v>2012-08-31</v>
          </cell>
          <cell r="I736" t="str">
            <v>01969</v>
          </cell>
        </row>
        <row r="737">
          <cell r="A737" t="str">
            <v>481003</v>
          </cell>
          <cell r="B737" t="str">
            <v>1015</v>
          </cell>
          <cell r="C737">
            <v>-6872.39</v>
          </cell>
          <cell r="D737" t="str">
            <v>200</v>
          </cell>
          <cell r="F737">
            <v>-673.34</v>
          </cell>
          <cell r="G737">
            <v>8</v>
          </cell>
          <cell r="H737" t="str">
            <v>2012-08-31</v>
          </cell>
          <cell r="I737" t="str">
            <v>01970</v>
          </cell>
        </row>
        <row r="738">
          <cell r="A738" t="str">
            <v>481003</v>
          </cell>
          <cell r="B738" t="str">
            <v>1015</v>
          </cell>
          <cell r="C738">
            <v>-9129.4</v>
          </cell>
          <cell r="D738" t="str">
            <v>200</v>
          </cell>
          <cell r="F738">
            <v>-894.48</v>
          </cell>
          <cell r="G738">
            <v>8</v>
          </cell>
          <cell r="H738" t="str">
            <v>2012-08-31</v>
          </cell>
          <cell r="I738" t="str">
            <v>01971</v>
          </cell>
        </row>
        <row r="739">
          <cell r="A739" t="str">
            <v>481003</v>
          </cell>
          <cell r="B739" t="str">
            <v>1015</v>
          </cell>
          <cell r="C739">
            <v>-5625.35</v>
          </cell>
          <cell r="D739" t="str">
            <v>200</v>
          </cell>
          <cell r="F739">
            <v>-551.16</v>
          </cell>
          <cell r="G739">
            <v>8</v>
          </cell>
          <cell r="H739" t="str">
            <v>2012-08-31</v>
          </cell>
          <cell r="I739" t="str">
            <v>01973</v>
          </cell>
        </row>
        <row r="740">
          <cell r="A740" t="str">
            <v>481003</v>
          </cell>
          <cell r="B740" t="str">
            <v>1015</v>
          </cell>
          <cell r="C740">
            <v>-9566.74</v>
          </cell>
          <cell r="D740" t="str">
            <v>200</v>
          </cell>
          <cell r="F740">
            <v>-937.14</v>
          </cell>
          <cell r="G740">
            <v>8</v>
          </cell>
          <cell r="H740" t="str">
            <v>2012-08-31</v>
          </cell>
          <cell r="I740" t="str">
            <v>01974</v>
          </cell>
        </row>
        <row r="741">
          <cell r="A741" t="str">
            <v>481003</v>
          </cell>
          <cell r="B741" t="str">
            <v>1015</v>
          </cell>
          <cell r="C741">
            <v>-26036.3</v>
          </cell>
          <cell r="D741" t="str">
            <v>200</v>
          </cell>
          <cell r="F741">
            <v>-2550.4899999999998</v>
          </cell>
          <cell r="G741">
            <v>8</v>
          </cell>
          <cell r="H741" t="str">
            <v>2012-08-31</v>
          </cell>
          <cell r="I741" t="str">
            <v>01977</v>
          </cell>
        </row>
        <row r="742">
          <cell r="A742" t="str">
            <v>481003</v>
          </cell>
          <cell r="B742" t="str">
            <v>1015</v>
          </cell>
          <cell r="C742">
            <v>-25154.36</v>
          </cell>
          <cell r="D742" t="str">
            <v>200</v>
          </cell>
          <cell r="F742">
            <v>-2436.7800000000002</v>
          </cell>
          <cell r="G742">
            <v>8</v>
          </cell>
          <cell r="H742" t="str">
            <v>2012-08-31</v>
          </cell>
          <cell r="I742" t="str">
            <v>01978</v>
          </cell>
        </row>
        <row r="743">
          <cell r="A743" t="str">
            <v>481003</v>
          </cell>
          <cell r="B743" t="str">
            <v>1015</v>
          </cell>
          <cell r="C743">
            <v>-26555.97</v>
          </cell>
          <cell r="D743" t="str">
            <v>200</v>
          </cell>
          <cell r="F743">
            <v>-2601.8200000000002</v>
          </cell>
          <cell r="G743">
            <v>8</v>
          </cell>
          <cell r="H743" t="str">
            <v>2012-08-31</v>
          </cell>
          <cell r="I743" t="str">
            <v>01986</v>
          </cell>
        </row>
        <row r="744">
          <cell r="A744" t="str">
            <v>481003</v>
          </cell>
          <cell r="B744" t="str">
            <v>1015</v>
          </cell>
          <cell r="C744">
            <v>-22930.23</v>
          </cell>
          <cell r="D744" t="str">
            <v>200</v>
          </cell>
          <cell r="F744">
            <v>-2246.2399999999998</v>
          </cell>
          <cell r="G744">
            <v>8</v>
          </cell>
          <cell r="H744" t="str">
            <v>2012-08-31</v>
          </cell>
          <cell r="I744" t="str">
            <v>01987</v>
          </cell>
        </row>
        <row r="745">
          <cell r="A745" t="str">
            <v>481003</v>
          </cell>
          <cell r="B745" t="str">
            <v>1015</v>
          </cell>
          <cell r="C745">
            <v>-5379.88</v>
          </cell>
          <cell r="D745" t="str">
            <v>200</v>
          </cell>
          <cell r="F745">
            <v>-527.11</v>
          </cell>
          <cell r="G745">
            <v>8</v>
          </cell>
          <cell r="H745" t="str">
            <v>2012-08-31</v>
          </cell>
          <cell r="I745" t="str">
            <v>01989</v>
          </cell>
        </row>
        <row r="746">
          <cell r="A746" t="str">
            <v>481003</v>
          </cell>
          <cell r="B746" t="str">
            <v>1015</v>
          </cell>
          <cell r="C746">
            <v>-44567.55</v>
          </cell>
          <cell r="D746" t="str">
            <v>200</v>
          </cell>
          <cell r="F746">
            <v>-4365.8100000000004</v>
          </cell>
          <cell r="G746">
            <v>8</v>
          </cell>
          <cell r="H746" t="str">
            <v>2012-08-31</v>
          </cell>
          <cell r="I746" t="str">
            <v>01990</v>
          </cell>
        </row>
        <row r="747">
          <cell r="A747" t="str">
            <v>481003</v>
          </cell>
          <cell r="B747" t="str">
            <v>1015</v>
          </cell>
          <cell r="C747">
            <v>-6.7</v>
          </cell>
          <cell r="D747" t="str">
            <v>200</v>
          </cell>
          <cell r="F747">
            <v>-0.66</v>
          </cell>
          <cell r="G747">
            <v>8</v>
          </cell>
          <cell r="H747" t="str">
            <v>2012-08-31</v>
          </cell>
          <cell r="I747" t="str">
            <v>01991</v>
          </cell>
        </row>
        <row r="748">
          <cell r="A748" t="str">
            <v>481003</v>
          </cell>
          <cell r="B748" t="str">
            <v>1015</v>
          </cell>
          <cell r="C748">
            <v>-60145.79</v>
          </cell>
          <cell r="D748" t="str">
            <v>200</v>
          </cell>
          <cell r="F748">
            <v>-5892.96</v>
          </cell>
          <cell r="G748">
            <v>8</v>
          </cell>
          <cell r="H748" t="str">
            <v>2012-08-31</v>
          </cell>
          <cell r="I748" t="str">
            <v>01992</v>
          </cell>
        </row>
        <row r="749">
          <cell r="A749" t="str">
            <v>481003</v>
          </cell>
          <cell r="B749" t="str">
            <v>1015</v>
          </cell>
          <cell r="C749">
            <v>-6266.37</v>
          </cell>
          <cell r="D749" t="str">
            <v>200</v>
          </cell>
          <cell r="F749">
            <v>-649.91999999999996</v>
          </cell>
          <cell r="G749">
            <v>8</v>
          </cell>
          <cell r="H749" t="str">
            <v>2012-08-31</v>
          </cell>
          <cell r="I749" t="str">
            <v>01993</v>
          </cell>
        </row>
        <row r="750">
          <cell r="A750" t="str">
            <v>481003</v>
          </cell>
          <cell r="B750" t="str">
            <v>1015</v>
          </cell>
          <cell r="C750">
            <v>-40219.199999999997</v>
          </cell>
          <cell r="D750" t="str">
            <v>200</v>
          </cell>
          <cell r="F750">
            <v>-3939.86</v>
          </cell>
          <cell r="G750">
            <v>8</v>
          </cell>
          <cell r="H750" t="str">
            <v>2012-08-31</v>
          </cell>
          <cell r="I750" t="str">
            <v>01994</v>
          </cell>
        </row>
        <row r="751">
          <cell r="A751" t="str">
            <v>481003</v>
          </cell>
          <cell r="B751" t="str">
            <v>1015</v>
          </cell>
          <cell r="C751">
            <v>-32172.42</v>
          </cell>
          <cell r="D751" t="str">
            <v>200</v>
          </cell>
          <cell r="F751">
            <v>-3151.61</v>
          </cell>
          <cell r="G751">
            <v>8</v>
          </cell>
          <cell r="H751" t="str">
            <v>2012-08-31</v>
          </cell>
          <cell r="I751" t="str">
            <v>01995</v>
          </cell>
        </row>
        <row r="752">
          <cell r="A752" t="str">
            <v>481003</v>
          </cell>
          <cell r="B752" t="str">
            <v>1015</v>
          </cell>
          <cell r="C752">
            <v>-21720.17</v>
          </cell>
          <cell r="D752" t="str">
            <v>200</v>
          </cell>
          <cell r="F752">
            <v>-2127.67</v>
          </cell>
          <cell r="G752">
            <v>8</v>
          </cell>
          <cell r="H752" t="str">
            <v>2012-08-31</v>
          </cell>
          <cell r="I752" t="str">
            <v>01996</v>
          </cell>
        </row>
        <row r="753">
          <cell r="A753" t="str">
            <v>481003</v>
          </cell>
          <cell r="B753" t="str">
            <v>1015</v>
          </cell>
          <cell r="C753">
            <v>-24964.99</v>
          </cell>
          <cell r="D753" t="str">
            <v>200</v>
          </cell>
          <cell r="F753">
            <v>-2472.87</v>
          </cell>
          <cell r="G753">
            <v>8</v>
          </cell>
          <cell r="H753" t="str">
            <v>2012-08-31</v>
          </cell>
          <cell r="I753" t="str">
            <v>01997</v>
          </cell>
        </row>
        <row r="754">
          <cell r="A754" t="str">
            <v>481003</v>
          </cell>
          <cell r="B754" t="str">
            <v>1015</v>
          </cell>
          <cell r="C754">
            <v>-10445.25</v>
          </cell>
          <cell r="D754" t="str">
            <v>200</v>
          </cell>
          <cell r="F754">
            <v>-1023.19</v>
          </cell>
          <cell r="G754">
            <v>8</v>
          </cell>
          <cell r="H754" t="str">
            <v>2012-08-31</v>
          </cell>
          <cell r="I754" t="str">
            <v>01998</v>
          </cell>
        </row>
        <row r="755">
          <cell r="A755" t="str">
            <v>481003</v>
          </cell>
          <cell r="B755" t="str">
            <v>1015</v>
          </cell>
          <cell r="C755">
            <v>-28408.44</v>
          </cell>
          <cell r="D755" t="str">
            <v>200</v>
          </cell>
          <cell r="F755">
            <v>-2783.4</v>
          </cell>
          <cell r="G755">
            <v>8</v>
          </cell>
          <cell r="H755" t="str">
            <v>2012-08-31</v>
          </cell>
          <cell r="I755" t="str">
            <v>01999</v>
          </cell>
        </row>
        <row r="756">
          <cell r="A756" t="str">
            <v>481003</v>
          </cell>
          <cell r="B756" t="str">
            <v>1015</v>
          </cell>
          <cell r="C756">
            <v>-10.55</v>
          </cell>
          <cell r="D756" t="str">
            <v>200</v>
          </cell>
          <cell r="F756">
            <v>-1.04</v>
          </cell>
          <cell r="G756">
            <v>8</v>
          </cell>
          <cell r="H756" t="str">
            <v>2012-08-31</v>
          </cell>
          <cell r="I756" t="str">
            <v>02184</v>
          </cell>
        </row>
        <row r="757">
          <cell r="A757" t="str">
            <v>481003</v>
          </cell>
          <cell r="B757" t="str">
            <v>1015</v>
          </cell>
          <cell r="C757">
            <v>-3961.56</v>
          </cell>
          <cell r="D757" t="str">
            <v>200</v>
          </cell>
          <cell r="F757">
            <v>-388.08</v>
          </cell>
          <cell r="G757">
            <v>8</v>
          </cell>
          <cell r="H757" t="str">
            <v>2012-08-31</v>
          </cell>
          <cell r="I757" t="str">
            <v>02188</v>
          </cell>
        </row>
        <row r="758">
          <cell r="A758" t="str">
            <v>481003</v>
          </cell>
          <cell r="B758" t="str">
            <v>1015</v>
          </cell>
          <cell r="C758">
            <v>-8415.42</v>
          </cell>
          <cell r="D758" t="str">
            <v>200</v>
          </cell>
          <cell r="F758">
            <v>-824.38</v>
          </cell>
          <cell r="G758">
            <v>8</v>
          </cell>
          <cell r="H758" t="str">
            <v>2012-08-31</v>
          </cell>
          <cell r="I758" t="str">
            <v>02189</v>
          </cell>
        </row>
        <row r="759">
          <cell r="A759" t="str">
            <v>481003</v>
          </cell>
          <cell r="B759" t="str">
            <v>1015</v>
          </cell>
          <cell r="C759">
            <v>-20794.37</v>
          </cell>
          <cell r="D759" t="str">
            <v>200</v>
          </cell>
          <cell r="F759">
            <v>-2036.99</v>
          </cell>
          <cell r="G759">
            <v>8</v>
          </cell>
          <cell r="H759" t="str">
            <v>2012-08-31</v>
          </cell>
          <cell r="I759" t="str">
            <v>02190</v>
          </cell>
        </row>
        <row r="760">
          <cell r="A760" t="str">
            <v>481003</v>
          </cell>
          <cell r="B760" t="str">
            <v>1015</v>
          </cell>
          <cell r="C760">
            <v>-6963.92</v>
          </cell>
          <cell r="D760" t="str">
            <v>200</v>
          </cell>
          <cell r="F760">
            <v>-682.19</v>
          </cell>
          <cell r="G760">
            <v>8</v>
          </cell>
          <cell r="H760" t="str">
            <v>2012-08-31</v>
          </cell>
          <cell r="I760" t="str">
            <v>02191</v>
          </cell>
        </row>
        <row r="761">
          <cell r="A761" t="str">
            <v>481003</v>
          </cell>
          <cell r="B761" t="str">
            <v>1015</v>
          </cell>
          <cell r="C761">
            <v>-8308.81</v>
          </cell>
          <cell r="D761" t="str">
            <v>200</v>
          </cell>
          <cell r="F761">
            <v>-861.76</v>
          </cell>
          <cell r="G761">
            <v>9</v>
          </cell>
          <cell r="H761" t="str">
            <v>2012-09-30</v>
          </cell>
          <cell r="I761" t="str">
            <v>01943</v>
          </cell>
        </row>
        <row r="762">
          <cell r="A762" t="str">
            <v>481003</v>
          </cell>
          <cell r="B762" t="str">
            <v>1015</v>
          </cell>
          <cell r="C762">
            <v>-35023.050000000003</v>
          </cell>
          <cell r="D762" t="str">
            <v>200</v>
          </cell>
          <cell r="F762">
            <v>-3446.16</v>
          </cell>
          <cell r="G762">
            <v>9</v>
          </cell>
          <cell r="H762" t="str">
            <v>2012-09-30</v>
          </cell>
          <cell r="I762" t="str">
            <v>01952</v>
          </cell>
        </row>
        <row r="763">
          <cell r="A763" t="str">
            <v>481003</v>
          </cell>
          <cell r="B763" t="str">
            <v>1015</v>
          </cell>
          <cell r="C763">
            <v>-22009.66</v>
          </cell>
          <cell r="D763" t="str">
            <v>200</v>
          </cell>
          <cell r="F763">
            <v>-2165.8000000000002</v>
          </cell>
          <cell r="G763">
            <v>9</v>
          </cell>
          <cell r="H763" t="str">
            <v>2012-09-30</v>
          </cell>
          <cell r="I763" t="str">
            <v>01953</v>
          </cell>
        </row>
        <row r="764">
          <cell r="A764" t="str">
            <v>481003</v>
          </cell>
          <cell r="B764" t="str">
            <v>1015</v>
          </cell>
          <cell r="C764">
            <v>-41.56</v>
          </cell>
          <cell r="D764" t="str">
            <v>200</v>
          </cell>
          <cell r="F764">
            <v>-4.07</v>
          </cell>
          <cell r="G764">
            <v>9</v>
          </cell>
          <cell r="H764" t="str">
            <v>2012-09-30</v>
          </cell>
          <cell r="I764" t="str">
            <v>01954</v>
          </cell>
        </row>
        <row r="765">
          <cell r="A765" t="str">
            <v>481003</v>
          </cell>
          <cell r="B765" t="str">
            <v>1015</v>
          </cell>
          <cell r="C765">
            <v>-48160.92</v>
          </cell>
          <cell r="D765" t="str">
            <v>200</v>
          </cell>
          <cell r="F765">
            <v>-4738.88</v>
          </cell>
          <cell r="G765">
            <v>9</v>
          </cell>
          <cell r="H765" t="str">
            <v>2012-09-30</v>
          </cell>
          <cell r="I765" t="str">
            <v>01959</v>
          </cell>
        </row>
        <row r="766">
          <cell r="A766" t="str">
            <v>481003</v>
          </cell>
          <cell r="B766" t="str">
            <v>1015</v>
          </cell>
          <cell r="C766">
            <v>-41.45</v>
          </cell>
          <cell r="D766" t="str">
            <v>200</v>
          </cell>
          <cell r="F766">
            <v>-4.0599999999999996</v>
          </cell>
          <cell r="G766">
            <v>9</v>
          </cell>
          <cell r="H766" t="str">
            <v>2012-09-30</v>
          </cell>
          <cell r="I766" t="str">
            <v>01962</v>
          </cell>
        </row>
        <row r="767">
          <cell r="A767" t="str">
            <v>481003</v>
          </cell>
          <cell r="B767" t="str">
            <v>1015</v>
          </cell>
          <cell r="C767">
            <v>-4981.63</v>
          </cell>
          <cell r="D767" t="str">
            <v>200</v>
          </cell>
          <cell r="F767">
            <v>-490.23</v>
          </cell>
          <cell r="G767">
            <v>9</v>
          </cell>
          <cell r="H767" t="str">
            <v>2012-09-30</v>
          </cell>
          <cell r="I767" t="str">
            <v>01968</v>
          </cell>
        </row>
        <row r="768">
          <cell r="A768" t="str">
            <v>481003</v>
          </cell>
          <cell r="B768" t="str">
            <v>1015</v>
          </cell>
          <cell r="C768">
            <v>-8619.8700000000008</v>
          </cell>
          <cell r="D768" t="str">
            <v>200</v>
          </cell>
          <cell r="F768">
            <v>-847.58</v>
          </cell>
          <cell r="G768">
            <v>9</v>
          </cell>
          <cell r="H768" t="str">
            <v>2012-09-30</v>
          </cell>
          <cell r="I768" t="str">
            <v>01969</v>
          </cell>
        </row>
        <row r="769">
          <cell r="A769" t="str">
            <v>481003</v>
          </cell>
          <cell r="B769" t="str">
            <v>1015</v>
          </cell>
          <cell r="C769">
            <v>20043.18</v>
          </cell>
          <cell r="D769" t="str">
            <v>200</v>
          </cell>
          <cell r="F769">
            <v>1954.2</v>
          </cell>
          <cell r="G769">
            <v>9</v>
          </cell>
          <cell r="H769" t="str">
            <v>2012-09-30</v>
          </cell>
          <cell r="I769" t="str">
            <v>01970</v>
          </cell>
        </row>
        <row r="770">
          <cell r="A770" t="str">
            <v>481003</v>
          </cell>
          <cell r="B770" t="str">
            <v>1015</v>
          </cell>
          <cell r="C770">
            <v>-10242.719999999999</v>
          </cell>
          <cell r="D770" t="str">
            <v>200</v>
          </cell>
          <cell r="F770">
            <v>-1003.56</v>
          </cell>
          <cell r="G770">
            <v>9</v>
          </cell>
          <cell r="H770" t="str">
            <v>2012-09-30</v>
          </cell>
          <cell r="I770" t="str">
            <v>01971</v>
          </cell>
        </row>
        <row r="771">
          <cell r="A771" t="str">
            <v>481003</v>
          </cell>
          <cell r="B771" t="str">
            <v>1015</v>
          </cell>
          <cell r="C771">
            <v>-5974.41</v>
          </cell>
          <cell r="D771" t="str">
            <v>200</v>
          </cell>
          <cell r="F771">
            <v>-585.36</v>
          </cell>
          <cell r="G771">
            <v>9</v>
          </cell>
          <cell r="H771" t="str">
            <v>2012-09-30</v>
          </cell>
          <cell r="I771" t="str">
            <v>01973</v>
          </cell>
        </row>
        <row r="772">
          <cell r="A772" t="str">
            <v>481003</v>
          </cell>
          <cell r="B772" t="str">
            <v>1015</v>
          </cell>
          <cell r="C772">
            <v>-9298.5300000000007</v>
          </cell>
          <cell r="D772" t="str">
            <v>200</v>
          </cell>
          <cell r="F772">
            <v>-914.96</v>
          </cell>
          <cell r="G772">
            <v>9</v>
          </cell>
          <cell r="H772" t="str">
            <v>2012-09-30</v>
          </cell>
          <cell r="I772" t="str">
            <v>01974</v>
          </cell>
        </row>
        <row r="773">
          <cell r="A773" t="str">
            <v>481003</v>
          </cell>
          <cell r="B773" t="str">
            <v>1015</v>
          </cell>
          <cell r="C773">
            <v>-20331.38</v>
          </cell>
          <cell r="D773" t="str">
            <v>200</v>
          </cell>
          <cell r="F773">
            <v>-2000.5</v>
          </cell>
          <cell r="G773">
            <v>9</v>
          </cell>
          <cell r="H773" t="str">
            <v>2012-09-30</v>
          </cell>
          <cell r="I773" t="str">
            <v>01977</v>
          </cell>
        </row>
        <row r="774">
          <cell r="A774" t="str">
            <v>481003</v>
          </cell>
          <cell r="B774" t="str">
            <v>1015</v>
          </cell>
          <cell r="C774">
            <v>-19726.84</v>
          </cell>
          <cell r="D774" t="str">
            <v>200</v>
          </cell>
          <cell r="F774">
            <v>-1940.96</v>
          </cell>
          <cell r="G774">
            <v>9</v>
          </cell>
          <cell r="H774" t="str">
            <v>2012-09-30</v>
          </cell>
          <cell r="I774" t="str">
            <v>01978</v>
          </cell>
        </row>
        <row r="775">
          <cell r="A775" t="str">
            <v>481003</v>
          </cell>
          <cell r="B775" t="str">
            <v>1015</v>
          </cell>
          <cell r="C775">
            <v>-31408.22</v>
          </cell>
          <cell r="D775" t="str">
            <v>200</v>
          </cell>
          <cell r="F775">
            <v>-3079.49</v>
          </cell>
          <cell r="G775">
            <v>9</v>
          </cell>
          <cell r="H775" t="str">
            <v>2012-09-30</v>
          </cell>
          <cell r="I775" t="str">
            <v>01986</v>
          </cell>
        </row>
        <row r="776">
          <cell r="A776" t="str">
            <v>481003</v>
          </cell>
          <cell r="B776" t="str">
            <v>1015</v>
          </cell>
          <cell r="C776">
            <v>-18482.66</v>
          </cell>
          <cell r="D776" t="str">
            <v>200</v>
          </cell>
          <cell r="F776">
            <v>-1818.61</v>
          </cell>
          <cell r="G776">
            <v>9</v>
          </cell>
          <cell r="H776" t="str">
            <v>2012-09-30</v>
          </cell>
          <cell r="I776" t="str">
            <v>01987</v>
          </cell>
        </row>
        <row r="777">
          <cell r="A777" t="str">
            <v>481003</v>
          </cell>
          <cell r="B777" t="str">
            <v>1015</v>
          </cell>
          <cell r="C777">
            <v>-4384.05</v>
          </cell>
          <cell r="D777" t="str">
            <v>200</v>
          </cell>
          <cell r="F777">
            <v>-429.54</v>
          </cell>
          <cell r="G777">
            <v>9</v>
          </cell>
          <cell r="H777" t="str">
            <v>2012-09-30</v>
          </cell>
          <cell r="I777" t="str">
            <v>01989</v>
          </cell>
        </row>
        <row r="778">
          <cell r="A778" t="str">
            <v>481003</v>
          </cell>
          <cell r="B778" t="str">
            <v>1015</v>
          </cell>
          <cell r="C778">
            <v>-37220.49</v>
          </cell>
          <cell r="D778" t="str">
            <v>200</v>
          </cell>
          <cell r="F778">
            <v>-3662.4</v>
          </cell>
          <cell r="G778">
            <v>9</v>
          </cell>
          <cell r="H778" t="str">
            <v>2012-09-30</v>
          </cell>
          <cell r="I778" t="str">
            <v>01990</v>
          </cell>
        </row>
        <row r="779">
          <cell r="A779" t="str">
            <v>481003</v>
          </cell>
          <cell r="B779" t="str">
            <v>1015</v>
          </cell>
          <cell r="C779">
            <v>-11.09</v>
          </cell>
          <cell r="D779" t="str">
            <v>200</v>
          </cell>
          <cell r="F779">
            <v>-1.0900000000000001</v>
          </cell>
          <cell r="G779">
            <v>9</v>
          </cell>
          <cell r="H779" t="str">
            <v>2012-09-30</v>
          </cell>
          <cell r="I779" t="str">
            <v>01991</v>
          </cell>
        </row>
        <row r="780">
          <cell r="A780" t="str">
            <v>481003</v>
          </cell>
          <cell r="B780" t="str">
            <v>1015</v>
          </cell>
          <cell r="C780">
            <v>-66120.2</v>
          </cell>
          <cell r="D780" t="str">
            <v>200</v>
          </cell>
          <cell r="F780">
            <v>-6478.32</v>
          </cell>
          <cell r="G780">
            <v>9</v>
          </cell>
          <cell r="H780" t="str">
            <v>2012-09-30</v>
          </cell>
          <cell r="I780" t="str">
            <v>01992</v>
          </cell>
        </row>
        <row r="781">
          <cell r="A781" t="str">
            <v>481003</v>
          </cell>
          <cell r="B781" t="str">
            <v>1015</v>
          </cell>
          <cell r="C781">
            <v>-5075.93</v>
          </cell>
          <cell r="D781" t="str">
            <v>200</v>
          </cell>
          <cell r="F781">
            <v>-526.45000000000005</v>
          </cell>
          <cell r="G781">
            <v>9</v>
          </cell>
          <cell r="H781" t="str">
            <v>2012-09-30</v>
          </cell>
          <cell r="I781" t="str">
            <v>01993</v>
          </cell>
        </row>
        <row r="782">
          <cell r="A782" t="str">
            <v>481003</v>
          </cell>
          <cell r="B782" t="str">
            <v>1015</v>
          </cell>
          <cell r="C782">
            <v>-32054.080000000002</v>
          </cell>
          <cell r="D782" t="str">
            <v>200</v>
          </cell>
          <cell r="F782">
            <v>-3153.96</v>
          </cell>
          <cell r="G782">
            <v>9</v>
          </cell>
          <cell r="H782" t="str">
            <v>2012-09-30</v>
          </cell>
          <cell r="I782" t="str">
            <v>01994</v>
          </cell>
        </row>
        <row r="783">
          <cell r="A783" t="str">
            <v>481003</v>
          </cell>
          <cell r="B783" t="str">
            <v>1015</v>
          </cell>
          <cell r="C783">
            <v>-24640.33</v>
          </cell>
          <cell r="D783" t="str">
            <v>200</v>
          </cell>
          <cell r="F783">
            <v>-2424.4899999999998</v>
          </cell>
          <cell r="G783">
            <v>9</v>
          </cell>
          <cell r="H783" t="str">
            <v>2012-09-30</v>
          </cell>
          <cell r="I783" t="str">
            <v>01995</v>
          </cell>
        </row>
        <row r="784">
          <cell r="A784" t="str">
            <v>481003</v>
          </cell>
          <cell r="B784" t="str">
            <v>1015</v>
          </cell>
          <cell r="C784">
            <v>-18277.63</v>
          </cell>
          <cell r="D784" t="str">
            <v>200</v>
          </cell>
          <cell r="F784">
            <v>-1798.38</v>
          </cell>
          <cell r="G784">
            <v>9</v>
          </cell>
          <cell r="H784" t="str">
            <v>2012-09-30</v>
          </cell>
          <cell r="I784" t="str">
            <v>01996</v>
          </cell>
        </row>
        <row r="785">
          <cell r="A785" t="str">
            <v>481003</v>
          </cell>
          <cell r="B785" t="str">
            <v>1015</v>
          </cell>
          <cell r="C785">
            <v>-19390.14</v>
          </cell>
          <cell r="D785" t="str">
            <v>200</v>
          </cell>
          <cell r="F785">
            <v>-1907.9</v>
          </cell>
          <cell r="G785">
            <v>9</v>
          </cell>
          <cell r="H785" t="str">
            <v>2012-09-30</v>
          </cell>
          <cell r="I785" t="str">
            <v>01997</v>
          </cell>
        </row>
        <row r="786">
          <cell r="A786" t="str">
            <v>481003</v>
          </cell>
          <cell r="B786" t="str">
            <v>1015</v>
          </cell>
          <cell r="C786">
            <v>-9257.8799999999992</v>
          </cell>
          <cell r="D786" t="str">
            <v>200</v>
          </cell>
          <cell r="F786">
            <v>-910.91</v>
          </cell>
          <cell r="G786">
            <v>9</v>
          </cell>
          <cell r="H786" t="str">
            <v>2012-09-30</v>
          </cell>
          <cell r="I786" t="str">
            <v>01998</v>
          </cell>
        </row>
        <row r="787">
          <cell r="A787" t="str">
            <v>481003</v>
          </cell>
          <cell r="B787" t="str">
            <v>1015</v>
          </cell>
          <cell r="C787">
            <v>-32000.68</v>
          </cell>
          <cell r="D787" t="str">
            <v>200</v>
          </cell>
          <cell r="F787">
            <v>-3135.36</v>
          </cell>
          <cell r="G787">
            <v>9</v>
          </cell>
          <cell r="H787" t="str">
            <v>2012-09-30</v>
          </cell>
          <cell r="I787" t="str">
            <v>01999</v>
          </cell>
        </row>
        <row r="788">
          <cell r="A788" t="str">
            <v>481003</v>
          </cell>
          <cell r="B788" t="str">
            <v>1015</v>
          </cell>
          <cell r="C788">
            <v>0</v>
          </cell>
          <cell r="D788" t="str">
            <v>200</v>
          </cell>
          <cell r="F788">
            <v>0</v>
          </cell>
          <cell r="G788">
            <v>9</v>
          </cell>
          <cell r="H788" t="str">
            <v>2012-09-30</v>
          </cell>
          <cell r="I788" t="str">
            <v>02184</v>
          </cell>
        </row>
        <row r="789">
          <cell r="A789" t="str">
            <v>481003</v>
          </cell>
          <cell r="B789" t="str">
            <v>1015</v>
          </cell>
          <cell r="C789">
            <v>-4869.59</v>
          </cell>
          <cell r="D789" t="str">
            <v>200</v>
          </cell>
          <cell r="F789">
            <v>-478.83</v>
          </cell>
          <cell r="G789">
            <v>9</v>
          </cell>
          <cell r="H789" t="str">
            <v>2012-09-30</v>
          </cell>
          <cell r="I789" t="str">
            <v>02188</v>
          </cell>
        </row>
        <row r="790">
          <cell r="A790" t="str">
            <v>481003</v>
          </cell>
          <cell r="B790" t="str">
            <v>1015</v>
          </cell>
          <cell r="C790">
            <v>-6240.37</v>
          </cell>
          <cell r="D790" t="str">
            <v>200</v>
          </cell>
          <cell r="F790">
            <v>-613.55999999999995</v>
          </cell>
          <cell r="G790">
            <v>9</v>
          </cell>
          <cell r="H790" t="str">
            <v>2012-09-30</v>
          </cell>
          <cell r="I790" t="str">
            <v>02189</v>
          </cell>
        </row>
        <row r="791">
          <cell r="A791" t="str">
            <v>481003</v>
          </cell>
          <cell r="B791" t="str">
            <v>1015</v>
          </cell>
          <cell r="C791">
            <v>-19633.86</v>
          </cell>
          <cell r="D791" t="str">
            <v>200</v>
          </cell>
          <cell r="F791">
            <v>-1931.95</v>
          </cell>
          <cell r="G791">
            <v>9</v>
          </cell>
          <cell r="H791" t="str">
            <v>2012-09-30</v>
          </cell>
          <cell r="I791" t="str">
            <v>02190</v>
          </cell>
        </row>
        <row r="792">
          <cell r="A792" t="str">
            <v>481003</v>
          </cell>
          <cell r="B792" t="str">
            <v>1015</v>
          </cell>
          <cell r="C792">
            <v>-6638</v>
          </cell>
          <cell r="D792" t="str">
            <v>200</v>
          </cell>
          <cell r="F792">
            <v>-653.20000000000005</v>
          </cell>
          <cell r="G792">
            <v>9</v>
          </cell>
          <cell r="H792" t="str">
            <v>2012-09-30</v>
          </cell>
          <cell r="I792" t="str">
            <v>02191</v>
          </cell>
        </row>
        <row r="793">
          <cell r="A793" t="str">
            <v>481003</v>
          </cell>
          <cell r="B793" t="str">
            <v>1015</v>
          </cell>
          <cell r="C793">
            <v>-7252.97</v>
          </cell>
          <cell r="D793" t="str">
            <v>200</v>
          </cell>
          <cell r="F793">
            <v>-729.06</v>
          </cell>
          <cell r="G793">
            <v>10</v>
          </cell>
          <cell r="H793" t="str">
            <v>2012-10-31</v>
          </cell>
          <cell r="I793" t="str">
            <v>01943</v>
          </cell>
        </row>
        <row r="794">
          <cell r="A794" t="str">
            <v>481003</v>
          </cell>
          <cell r="B794" t="str">
            <v>1015</v>
          </cell>
          <cell r="C794">
            <v>-40251.06</v>
          </cell>
          <cell r="D794" t="str">
            <v>200</v>
          </cell>
          <cell r="F794">
            <v>-3962.35</v>
          </cell>
          <cell r="G794">
            <v>10</v>
          </cell>
          <cell r="H794" t="str">
            <v>2012-10-31</v>
          </cell>
          <cell r="I794" t="str">
            <v>01952</v>
          </cell>
        </row>
        <row r="795">
          <cell r="A795" t="str">
            <v>481003</v>
          </cell>
          <cell r="B795" t="str">
            <v>1015</v>
          </cell>
          <cell r="C795">
            <v>-25412.31</v>
          </cell>
          <cell r="D795" t="str">
            <v>200</v>
          </cell>
          <cell r="F795">
            <v>-2501.52</v>
          </cell>
          <cell r="G795">
            <v>10</v>
          </cell>
          <cell r="H795" t="str">
            <v>2012-10-31</v>
          </cell>
          <cell r="I795" t="str">
            <v>01953</v>
          </cell>
        </row>
        <row r="796">
          <cell r="A796" t="str">
            <v>481003</v>
          </cell>
          <cell r="B796" t="str">
            <v>1015</v>
          </cell>
          <cell r="C796">
            <v>-45.1</v>
          </cell>
          <cell r="D796" t="str">
            <v>200</v>
          </cell>
          <cell r="F796">
            <v>-4.42</v>
          </cell>
          <cell r="G796">
            <v>10</v>
          </cell>
          <cell r="H796" t="str">
            <v>2012-10-31</v>
          </cell>
          <cell r="I796" t="str">
            <v>01954</v>
          </cell>
        </row>
        <row r="797">
          <cell r="A797" t="str">
            <v>481003</v>
          </cell>
          <cell r="B797" t="str">
            <v>1015</v>
          </cell>
          <cell r="C797">
            <v>-53612.25</v>
          </cell>
          <cell r="D797" t="str">
            <v>200</v>
          </cell>
          <cell r="F797">
            <v>-5277.66</v>
          </cell>
          <cell r="G797">
            <v>10</v>
          </cell>
          <cell r="H797" t="str">
            <v>2012-10-31</v>
          </cell>
          <cell r="I797" t="str">
            <v>01959</v>
          </cell>
        </row>
        <row r="798">
          <cell r="A798" t="str">
            <v>481003</v>
          </cell>
          <cell r="B798" t="str">
            <v>1015</v>
          </cell>
          <cell r="C798">
            <v>-38.42</v>
          </cell>
          <cell r="D798" t="str">
            <v>200</v>
          </cell>
          <cell r="F798">
            <v>-3.76</v>
          </cell>
          <cell r="G798">
            <v>10</v>
          </cell>
          <cell r="H798" t="str">
            <v>2012-10-31</v>
          </cell>
          <cell r="I798" t="str">
            <v>01962</v>
          </cell>
        </row>
        <row r="799">
          <cell r="A799" t="str">
            <v>481003</v>
          </cell>
          <cell r="B799" t="str">
            <v>1015</v>
          </cell>
          <cell r="C799">
            <v>-6359.79</v>
          </cell>
          <cell r="D799" t="str">
            <v>200</v>
          </cell>
          <cell r="F799">
            <v>-626.08000000000004</v>
          </cell>
          <cell r="G799">
            <v>10</v>
          </cell>
          <cell r="H799" t="str">
            <v>2012-10-31</v>
          </cell>
          <cell r="I799" t="str">
            <v>01968</v>
          </cell>
        </row>
        <row r="800">
          <cell r="A800" t="str">
            <v>481003</v>
          </cell>
          <cell r="B800" t="str">
            <v>1015</v>
          </cell>
          <cell r="C800">
            <v>-12782.28</v>
          </cell>
          <cell r="D800" t="str">
            <v>200</v>
          </cell>
          <cell r="F800">
            <v>-1258.3</v>
          </cell>
          <cell r="G800">
            <v>10</v>
          </cell>
          <cell r="H800" t="str">
            <v>2012-10-31</v>
          </cell>
          <cell r="I800" t="str">
            <v>01969</v>
          </cell>
        </row>
        <row r="801">
          <cell r="A801" t="str">
            <v>481003</v>
          </cell>
          <cell r="B801" t="str">
            <v>1015</v>
          </cell>
          <cell r="C801">
            <v>-4406.8500000000004</v>
          </cell>
          <cell r="D801" t="str">
            <v>200</v>
          </cell>
          <cell r="F801">
            <v>-433.26</v>
          </cell>
          <cell r="G801">
            <v>10</v>
          </cell>
          <cell r="H801" t="str">
            <v>2012-10-31</v>
          </cell>
          <cell r="I801" t="str">
            <v>01970</v>
          </cell>
        </row>
        <row r="802">
          <cell r="A802" t="str">
            <v>481003</v>
          </cell>
          <cell r="B802" t="str">
            <v>1015</v>
          </cell>
          <cell r="C802">
            <v>-9250.41</v>
          </cell>
          <cell r="D802" t="str">
            <v>200</v>
          </cell>
          <cell r="F802">
            <v>-909.88</v>
          </cell>
          <cell r="G802">
            <v>10</v>
          </cell>
          <cell r="H802" t="str">
            <v>2012-10-31</v>
          </cell>
          <cell r="I802" t="str">
            <v>01971</v>
          </cell>
        </row>
        <row r="803">
          <cell r="A803" t="str">
            <v>481003</v>
          </cell>
          <cell r="B803" t="str">
            <v>1015</v>
          </cell>
          <cell r="C803">
            <v>-5162.6400000000003</v>
          </cell>
          <cell r="D803" t="str">
            <v>200</v>
          </cell>
          <cell r="F803">
            <v>-507.84</v>
          </cell>
          <cell r="G803">
            <v>10</v>
          </cell>
          <cell r="H803" t="str">
            <v>2012-10-31</v>
          </cell>
          <cell r="I803" t="str">
            <v>01973</v>
          </cell>
        </row>
        <row r="804">
          <cell r="A804" t="str">
            <v>481003</v>
          </cell>
          <cell r="B804" t="str">
            <v>1015</v>
          </cell>
          <cell r="C804">
            <v>-10930.75</v>
          </cell>
          <cell r="D804" t="str">
            <v>200</v>
          </cell>
          <cell r="F804">
            <v>-1076.02</v>
          </cell>
          <cell r="G804">
            <v>10</v>
          </cell>
          <cell r="H804" t="str">
            <v>2012-10-31</v>
          </cell>
          <cell r="I804" t="str">
            <v>01974</v>
          </cell>
        </row>
        <row r="805">
          <cell r="A805" t="str">
            <v>481003</v>
          </cell>
          <cell r="B805" t="str">
            <v>1015</v>
          </cell>
          <cell r="C805">
            <v>-22643.41</v>
          </cell>
          <cell r="D805" t="str">
            <v>200</v>
          </cell>
          <cell r="F805">
            <v>-2229.09</v>
          </cell>
          <cell r="G805">
            <v>10</v>
          </cell>
          <cell r="H805" t="str">
            <v>2012-10-31</v>
          </cell>
          <cell r="I805" t="str">
            <v>01977</v>
          </cell>
        </row>
        <row r="806">
          <cell r="A806" t="str">
            <v>481003</v>
          </cell>
          <cell r="B806" t="str">
            <v>1015</v>
          </cell>
          <cell r="C806">
            <v>-21728</v>
          </cell>
          <cell r="D806" t="str">
            <v>200</v>
          </cell>
          <cell r="F806">
            <v>-2138.92</v>
          </cell>
          <cell r="G806">
            <v>10</v>
          </cell>
          <cell r="H806" t="str">
            <v>2012-10-31</v>
          </cell>
          <cell r="I806" t="str">
            <v>01978</v>
          </cell>
        </row>
        <row r="807">
          <cell r="A807" t="str">
            <v>481003</v>
          </cell>
          <cell r="B807" t="str">
            <v>1015</v>
          </cell>
          <cell r="C807">
            <v>-31513.32</v>
          </cell>
          <cell r="D807" t="str">
            <v>200</v>
          </cell>
          <cell r="F807">
            <v>-3098.05</v>
          </cell>
          <cell r="G807">
            <v>10</v>
          </cell>
          <cell r="H807" t="str">
            <v>2012-10-31</v>
          </cell>
          <cell r="I807" t="str">
            <v>01986</v>
          </cell>
        </row>
        <row r="808">
          <cell r="A808" t="str">
            <v>481003</v>
          </cell>
          <cell r="B808" t="str">
            <v>1015</v>
          </cell>
          <cell r="C808">
            <v>-18522.05</v>
          </cell>
          <cell r="D808" t="str">
            <v>200</v>
          </cell>
          <cell r="F808">
            <v>-1823.33</v>
          </cell>
          <cell r="G808">
            <v>10</v>
          </cell>
          <cell r="H808" t="str">
            <v>2012-10-31</v>
          </cell>
          <cell r="I808" t="str">
            <v>01987</v>
          </cell>
        </row>
        <row r="809">
          <cell r="A809" t="str">
            <v>481003</v>
          </cell>
          <cell r="B809" t="str">
            <v>1015</v>
          </cell>
          <cell r="C809">
            <v>-3316.55</v>
          </cell>
          <cell r="D809" t="str">
            <v>200</v>
          </cell>
          <cell r="F809">
            <v>-326.02</v>
          </cell>
          <cell r="G809">
            <v>10</v>
          </cell>
          <cell r="H809" t="str">
            <v>2012-10-31</v>
          </cell>
          <cell r="I809" t="str">
            <v>01989</v>
          </cell>
        </row>
        <row r="810">
          <cell r="A810" t="str">
            <v>481003</v>
          </cell>
          <cell r="B810" t="str">
            <v>1015</v>
          </cell>
          <cell r="C810">
            <v>-41487.589999999997</v>
          </cell>
          <cell r="D810" t="str">
            <v>200</v>
          </cell>
          <cell r="F810">
            <v>-4084.06</v>
          </cell>
          <cell r="G810">
            <v>10</v>
          </cell>
          <cell r="H810" t="str">
            <v>2012-10-31</v>
          </cell>
          <cell r="I810" t="str">
            <v>01990</v>
          </cell>
        </row>
        <row r="811">
          <cell r="A811" t="str">
            <v>481003</v>
          </cell>
          <cell r="B811" t="str">
            <v>1015</v>
          </cell>
          <cell r="C811">
            <v>-8.24</v>
          </cell>
          <cell r="D811" t="str">
            <v>200</v>
          </cell>
          <cell r="F811">
            <v>-0.81</v>
          </cell>
          <cell r="G811">
            <v>10</v>
          </cell>
          <cell r="H811" t="str">
            <v>2012-10-31</v>
          </cell>
          <cell r="I811" t="str">
            <v>01991</v>
          </cell>
        </row>
        <row r="812">
          <cell r="A812" t="str">
            <v>481003</v>
          </cell>
          <cell r="B812" t="str">
            <v>1015</v>
          </cell>
          <cell r="C812">
            <v>-59514.37</v>
          </cell>
          <cell r="D812" t="str">
            <v>200</v>
          </cell>
          <cell r="F812">
            <v>-5854.08</v>
          </cell>
          <cell r="G812">
            <v>10</v>
          </cell>
          <cell r="H812" t="str">
            <v>2012-10-31</v>
          </cell>
          <cell r="I812" t="str">
            <v>01992</v>
          </cell>
        </row>
        <row r="813">
          <cell r="A813" t="str">
            <v>481003</v>
          </cell>
          <cell r="B813" t="str">
            <v>1015</v>
          </cell>
          <cell r="C813">
            <v>-6298.08</v>
          </cell>
          <cell r="D813" t="str">
            <v>200</v>
          </cell>
          <cell r="F813">
            <v>-597.39</v>
          </cell>
          <cell r="G813">
            <v>10</v>
          </cell>
          <cell r="H813" t="str">
            <v>2012-10-31</v>
          </cell>
          <cell r="I813" t="str">
            <v>01993</v>
          </cell>
        </row>
        <row r="814">
          <cell r="A814" t="str">
            <v>481003</v>
          </cell>
          <cell r="B814" t="str">
            <v>1015</v>
          </cell>
          <cell r="C814">
            <v>-33693.870000000003</v>
          </cell>
          <cell r="D814" t="str">
            <v>200</v>
          </cell>
          <cell r="F814">
            <v>-3316.89</v>
          </cell>
          <cell r="G814">
            <v>10</v>
          </cell>
          <cell r="H814" t="str">
            <v>2012-10-31</v>
          </cell>
          <cell r="I814" t="str">
            <v>01994</v>
          </cell>
        </row>
        <row r="815">
          <cell r="A815" t="str">
            <v>481003</v>
          </cell>
          <cell r="B815" t="str">
            <v>1015</v>
          </cell>
          <cell r="C815">
            <v>-24497.71</v>
          </cell>
          <cell r="D815" t="str">
            <v>200</v>
          </cell>
          <cell r="F815">
            <v>-2411.6</v>
          </cell>
          <cell r="G815">
            <v>10</v>
          </cell>
          <cell r="H815" t="str">
            <v>2012-10-31</v>
          </cell>
          <cell r="I815" t="str">
            <v>01995</v>
          </cell>
        </row>
        <row r="816">
          <cell r="A816" t="str">
            <v>481003</v>
          </cell>
          <cell r="B816" t="str">
            <v>1015</v>
          </cell>
          <cell r="C816">
            <v>-20278.439999999999</v>
          </cell>
          <cell r="D816" t="str">
            <v>200</v>
          </cell>
          <cell r="F816">
            <v>-1996.25</v>
          </cell>
          <cell r="G816">
            <v>10</v>
          </cell>
          <cell r="H816" t="str">
            <v>2012-10-31</v>
          </cell>
          <cell r="I816" t="str">
            <v>01996</v>
          </cell>
        </row>
        <row r="817">
          <cell r="A817" t="str">
            <v>481003</v>
          </cell>
          <cell r="B817" t="str">
            <v>1015</v>
          </cell>
          <cell r="C817">
            <v>-22302.43</v>
          </cell>
          <cell r="D817" t="str">
            <v>200</v>
          </cell>
          <cell r="F817">
            <v>-2195.46</v>
          </cell>
          <cell r="G817">
            <v>10</v>
          </cell>
          <cell r="H817" t="str">
            <v>2012-10-31</v>
          </cell>
          <cell r="I817" t="str">
            <v>01997</v>
          </cell>
        </row>
        <row r="818">
          <cell r="A818" t="str">
            <v>481003</v>
          </cell>
          <cell r="B818" t="str">
            <v>1015</v>
          </cell>
          <cell r="C818">
            <v>-10788.64</v>
          </cell>
          <cell r="D818" t="str">
            <v>200</v>
          </cell>
          <cell r="F818">
            <v>-1062.04</v>
          </cell>
          <cell r="G818">
            <v>10</v>
          </cell>
          <cell r="H818" t="str">
            <v>2012-10-31</v>
          </cell>
          <cell r="I818" t="str">
            <v>01998</v>
          </cell>
        </row>
        <row r="819">
          <cell r="A819" t="str">
            <v>481003</v>
          </cell>
          <cell r="B819" t="str">
            <v>1015</v>
          </cell>
          <cell r="C819">
            <v>-29687.09</v>
          </cell>
          <cell r="D819" t="str">
            <v>200</v>
          </cell>
          <cell r="F819">
            <v>-2919.96</v>
          </cell>
          <cell r="G819">
            <v>10</v>
          </cell>
          <cell r="H819" t="str">
            <v>2012-10-31</v>
          </cell>
          <cell r="I819" t="str">
            <v>01999</v>
          </cell>
        </row>
        <row r="820">
          <cell r="A820" t="str">
            <v>481003</v>
          </cell>
          <cell r="B820" t="str">
            <v>1015</v>
          </cell>
          <cell r="C820">
            <v>0</v>
          </cell>
          <cell r="D820" t="str">
            <v>200</v>
          </cell>
          <cell r="F820">
            <v>0</v>
          </cell>
          <cell r="G820">
            <v>10</v>
          </cell>
          <cell r="H820" t="str">
            <v>2012-10-31</v>
          </cell>
          <cell r="I820" t="str">
            <v>02184</v>
          </cell>
        </row>
        <row r="821">
          <cell r="A821" t="str">
            <v>481003</v>
          </cell>
          <cell r="B821" t="str">
            <v>1015</v>
          </cell>
          <cell r="C821">
            <v>-3516.31</v>
          </cell>
          <cell r="D821" t="str">
            <v>200</v>
          </cell>
          <cell r="F821">
            <v>-346.15</v>
          </cell>
          <cell r="G821">
            <v>10</v>
          </cell>
          <cell r="H821" t="str">
            <v>2012-10-31</v>
          </cell>
          <cell r="I821" t="str">
            <v>02188</v>
          </cell>
        </row>
        <row r="822">
          <cell r="A822" t="str">
            <v>481003</v>
          </cell>
          <cell r="B822" t="str">
            <v>1015</v>
          </cell>
          <cell r="C822">
            <v>-8580.6200000000008</v>
          </cell>
          <cell r="D822" t="str">
            <v>200</v>
          </cell>
          <cell r="F822">
            <v>-844.69</v>
          </cell>
          <cell r="G822">
            <v>10</v>
          </cell>
          <cell r="H822" t="str">
            <v>2012-10-31</v>
          </cell>
          <cell r="I822" t="str">
            <v>02189</v>
          </cell>
        </row>
        <row r="823">
          <cell r="A823" t="str">
            <v>481003</v>
          </cell>
          <cell r="B823" t="str">
            <v>1015</v>
          </cell>
          <cell r="C823">
            <v>-21709.63</v>
          </cell>
          <cell r="D823" t="str">
            <v>200</v>
          </cell>
          <cell r="F823">
            <v>-2137.13</v>
          </cell>
          <cell r="G823">
            <v>10</v>
          </cell>
          <cell r="H823" t="str">
            <v>2012-10-31</v>
          </cell>
          <cell r="I823" t="str">
            <v>02190</v>
          </cell>
        </row>
        <row r="824">
          <cell r="A824" t="str">
            <v>481003</v>
          </cell>
          <cell r="B824" t="str">
            <v>1015</v>
          </cell>
          <cell r="C824">
            <v>-7228.72</v>
          </cell>
          <cell r="D824" t="str">
            <v>200</v>
          </cell>
          <cell r="F824">
            <v>-711.6</v>
          </cell>
          <cell r="G824">
            <v>10</v>
          </cell>
          <cell r="H824" t="str">
            <v>2012-10-31</v>
          </cell>
          <cell r="I824" t="str">
            <v>02191</v>
          </cell>
        </row>
        <row r="825">
          <cell r="A825" t="str">
            <v>481003</v>
          </cell>
          <cell r="B825" t="str">
            <v>1015</v>
          </cell>
          <cell r="C825">
            <v>-2038.13</v>
          </cell>
          <cell r="D825" t="str">
            <v>200</v>
          </cell>
          <cell r="F825">
            <v>-190.86</v>
          </cell>
          <cell r="G825">
            <v>10</v>
          </cell>
          <cell r="H825" t="str">
            <v>2012-10-31</v>
          </cell>
          <cell r="I825" t="str">
            <v>02192</v>
          </cell>
        </row>
        <row r="826">
          <cell r="A826" t="str">
            <v>481003</v>
          </cell>
          <cell r="B826" t="str">
            <v>1015</v>
          </cell>
          <cell r="C826">
            <v>-3394.85</v>
          </cell>
          <cell r="D826" t="str">
            <v>200</v>
          </cell>
          <cell r="F826">
            <v>-339.8</v>
          </cell>
          <cell r="G826">
            <v>11</v>
          </cell>
          <cell r="H826" t="str">
            <v>2012-11-30</v>
          </cell>
          <cell r="I826" t="str">
            <v>01943</v>
          </cell>
        </row>
        <row r="827">
          <cell r="A827" t="str">
            <v>481003</v>
          </cell>
          <cell r="B827" t="str">
            <v>1015</v>
          </cell>
          <cell r="C827">
            <v>-40908.35</v>
          </cell>
          <cell r="D827" t="str">
            <v>200</v>
          </cell>
          <cell r="F827">
            <v>-4027.06</v>
          </cell>
          <cell r="G827">
            <v>11</v>
          </cell>
          <cell r="H827" t="str">
            <v>2012-11-30</v>
          </cell>
          <cell r="I827" t="str">
            <v>01952</v>
          </cell>
        </row>
        <row r="828">
          <cell r="A828" t="str">
            <v>481003</v>
          </cell>
          <cell r="B828" t="str">
            <v>1015</v>
          </cell>
          <cell r="C828">
            <v>-25432.21</v>
          </cell>
          <cell r="D828" t="str">
            <v>200</v>
          </cell>
          <cell r="F828">
            <v>-2503.5</v>
          </cell>
          <cell r="G828">
            <v>11</v>
          </cell>
          <cell r="H828" t="str">
            <v>2012-11-30</v>
          </cell>
          <cell r="I828" t="str">
            <v>01953</v>
          </cell>
        </row>
        <row r="829">
          <cell r="A829" t="str">
            <v>481003</v>
          </cell>
          <cell r="B829" t="str">
            <v>1015</v>
          </cell>
          <cell r="C829">
            <v>-46.73</v>
          </cell>
          <cell r="D829" t="str">
            <v>200</v>
          </cell>
          <cell r="F829">
            <v>-4.58</v>
          </cell>
          <cell r="G829">
            <v>11</v>
          </cell>
          <cell r="H829" t="str">
            <v>2012-11-30</v>
          </cell>
          <cell r="I829" t="str">
            <v>01954</v>
          </cell>
        </row>
        <row r="830">
          <cell r="A830" t="str">
            <v>481003</v>
          </cell>
          <cell r="B830" t="str">
            <v>1015</v>
          </cell>
          <cell r="C830">
            <v>-56029.95</v>
          </cell>
          <cell r="D830" t="str">
            <v>200</v>
          </cell>
          <cell r="F830">
            <v>-5515.68</v>
          </cell>
          <cell r="G830">
            <v>11</v>
          </cell>
          <cell r="H830" t="str">
            <v>2012-11-30</v>
          </cell>
          <cell r="I830" t="str">
            <v>01959</v>
          </cell>
        </row>
        <row r="831">
          <cell r="A831" t="str">
            <v>481003</v>
          </cell>
          <cell r="B831" t="str">
            <v>1015</v>
          </cell>
          <cell r="C831">
            <v>-155.47999999999999</v>
          </cell>
          <cell r="D831" t="str">
            <v>200</v>
          </cell>
          <cell r="F831">
            <v>-15.23</v>
          </cell>
          <cell r="G831">
            <v>11</v>
          </cell>
          <cell r="H831" t="str">
            <v>2012-11-30</v>
          </cell>
          <cell r="I831" t="str">
            <v>01962</v>
          </cell>
        </row>
        <row r="832">
          <cell r="A832" t="str">
            <v>481003</v>
          </cell>
          <cell r="B832" t="str">
            <v>1015</v>
          </cell>
          <cell r="C832">
            <v>-5982.26</v>
          </cell>
          <cell r="D832" t="str">
            <v>200</v>
          </cell>
          <cell r="F832">
            <v>-588.9</v>
          </cell>
          <cell r="G832">
            <v>11</v>
          </cell>
          <cell r="H832" t="str">
            <v>2012-11-30</v>
          </cell>
          <cell r="I832" t="str">
            <v>01968</v>
          </cell>
        </row>
        <row r="833">
          <cell r="A833" t="str">
            <v>481003</v>
          </cell>
          <cell r="B833" t="str">
            <v>1015</v>
          </cell>
          <cell r="C833">
            <v>-11563.05</v>
          </cell>
          <cell r="D833" t="str">
            <v>200</v>
          </cell>
          <cell r="F833">
            <v>-1138.28</v>
          </cell>
          <cell r="G833">
            <v>11</v>
          </cell>
          <cell r="H833" t="str">
            <v>2012-11-30</v>
          </cell>
          <cell r="I833" t="str">
            <v>01969</v>
          </cell>
        </row>
        <row r="834">
          <cell r="A834" t="str">
            <v>481003</v>
          </cell>
          <cell r="B834" t="str">
            <v>1015</v>
          </cell>
          <cell r="C834">
            <v>-5707.25</v>
          </cell>
          <cell r="D834" t="str">
            <v>200</v>
          </cell>
          <cell r="F834">
            <v>-561.70000000000005</v>
          </cell>
          <cell r="G834">
            <v>11</v>
          </cell>
          <cell r="H834" t="str">
            <v>2012-11-30</v>
          </cell>
          <cell r="I834" t="str">
            <v>01970</v>
          </cell>
        </row>
        <row r="835">
          <cell r="A835" t="str">
            <v>481003</v>
          </cell>
          <cell r="B835" t="str">
            <v>1015</v>
          </cell>
          <cell r="C835">
            <v>-9327.4500000000007</v>
          </cell>
          <cell r="D835" t="str">
            <v>200</v>
          </cell>
          <cell r="F835">
            <v>-918</v>
          </cell>
          <cell r="G835">
            <v>11</v>
          </cell>
          <cell r="H835" t="str">
            <v>2012-11-30</v>
          </cell>
          <cell r="I835" t="str">
            <v>01971</v>
          </cell>
        </row>
        <row r="836">
          <cell r="A836" t="str">
            <v>481003</v>
          </cell>
          <cell r="B836" t="str">
            <v>1015</v>
          </cell>
          <cell r="C836">
            <v>-5609.88</v>
          </cell>
          <cell r="D836" t="str">
            <v>200</v>
          </cell>
          <cell r="F836">
            <v>-552.12</v>
          </cell>
          <cell r="G836">
            <v>11</v>
          </cell>
          <cell r="H836" t="str">
            <v>2012-11-30</v>
          </cell>
          <cell r="I836" t="str">
            <v>01973</v>
          </cell>
        </row>
        <row r="837">
          <cell r="A837" t="str">
            <v>481003</v>
          </cell>
          <cell r="B837" t="str">
            <v>1015</v>
          </cell>
          <cell r="C837">
            <v>-11566.62</v>
          </cell>
          <cell r="D837" t="str">
            <v>200</v>
          </cell>
          <cell r="F837">
            <v>-1138.6199999999999</v>
          </cell>
          <cell r="G837">
            <v>11</v>
          </cell>
          <cell r="H837" t="str">
            <v>2012-11-30</v>
          </cell>
          <cell r="I837" t="str">
            <v>01974</v>
          </cell>
        </row>
        <row r="838">
          <cell r="A838" t="str">
            <v>481003</v>
          </cell>
          <cell r="B838" t="str">
            <v>1015</v>
          </cell>
          <cell r="C838">
            <v>-22865.57</v>
          </cell>
          <cell r="D838" t="str">
            <v>200</v>
          </cell>
          <cell r="F838">
            <v>-2250.91</v>
          </cell>
          <cell r="G838">
            <v>11</v>
          </cell>
          <cell r="H838" t="str">
            <v>2012-11-30</v>
          </cell>
          <cell r="I838" t="str">
            <v>01977</v>
          </cell>
        </row>
        <row r="839">
          <cell r="A839" t="str">
            <v>481003</v>
          </cell>
          <cell r="B839" t="str">
            <v>1015</v>
          </cell>
          <cell r="C839">
            <v>-21320.240000000002</v>
          </cell>
          <cell r="D839" t="str">
            <v>200</v>
          </cell>
          <cell r="F839">
            <v>-2098.7800000000002</v>
          </cell>
          <cell r="G839">
            <v>11</v>
          </cell>
          <cell r="H839" t="str">
            <v>2012-11-30</v>
          </cell>
          <cell r="I839" t="str">
            <v>01978</v>
          </cell>
        </row>
        <row r="840">
          <cell r="A840" t="str">
            <v>481003</v>
          </cell>
          <cell r="B840" t="str">
            <v>1015</v>
          </cell>
          <cell r="C840">
            <v>-30201.22</v>
          </cell>
          <cell r="D840" t="str">
            <v>200</v>
          </cell>
          <cell r="F840">
            <v>-2972.54</v>
          </cell>
          <cell r="G840">
            <v>11</v>
          </cell>
          <cell r="H840" t="str">
            <v>2012-11-30</v>
          </cell>
          <cell r="I840" t="str">
            <v>01986</v>
          </cell>
        </row>
        <row r="841">
          <cell r="A841" t="str">
            <v>481003</v>
          </cell>
          <cell r="B841" t="str">
            <v>1015</v>
          </cell>
          <cell r="C841">
            <v>-18763.43</v>
          </cell>
          <cell r="D841" t="str">
            <v>200</v>
          </cell>
          <cell r="F841">
            <v>-1847.09</v>
          </cell>
          <cell r="G841">
            <v>11</v>
          </cell>
          <cell r="H841" t="str">
            <v>2012-11-30</v>
          </cell>
          <cell r="I841" t="str">
            <v>01987</v>
          </cell>
        </row>
        <row r="842">
          <cell r="A842" t="str">
            <v>481003</v>
          </cell>
          <cell r="B842" t="str">
            <v>1015</v>
          </cell>
          <cell r="C842">
            <v>-3203.75</v>
          </cell>
          <cell r="D842" t="str">
            <v>200</v>
          </cell>
          <cell r="F842">
            <v>-315.31</v>
          </cell>
          <cell r="G842">
            <v>11</v>
          </cell>
          <cell r="H842" t="str">
            <v>2012-11-30</v>
          </cell>
          <cell r="I842" t="str">
            <v>01989</v>
          </cell>
        </row>
        <row r="843">
          <cell r="A843" t="str">
            <v>481003</v>
          </cell>
          <cell r="B843" t="str">
            <v>1015</v>
          </cell>
          <cell r="C843">
            <v>-40263.65</v>
          </cell>
          <cell r="D843" t="str">
            <v>200</v>
          </cell>
          <cell r="F843">
            <v>-3963.61</v>
          </cell>
          <cell r="G843">
            <v>11</v>
          </cell>
          <cell r="H843" t="str">
            <v>2012-11-30</v>
          </cell>
          <cell r="I843" t="str">
            <v>01990</v>
          </cell>
        </row>
        <row r="844">
          <cell r="A844" t="str">
            <v>481003</v>
          </cell>
          <cell r="B844" t="str">
            <v>1015</v>
          </cell>
          <cell r="C844">
            <v>-66139.539999999994</v>
          </cell>
          <cell r="D844" t="str">
            <v>200</v>
          </cell>
          <cell r="F844">
            <v>-6509.4</v>
          </cell>
          <cell r="G844">
            <v>11</v>
          </cell>
          <cell r="H844" t="str">
            <v>2012-11-30</v>
          </cell>
          <cell r="I844" t="str">
            <v>01992</v>
          </cell>
        </row>
        <row r="845">
          <cell r="A845" t="str">
            <v>481003</v>
          </cell>
          <cell r="B845" t="str">
            <v>1015</v>
          </cell>
          <cell r="C845">
            <v>-5597.21</v>
          </cell>
          <cell r="D845" t="str">
            <v>200</v>
          </cell>
          <cell r="F845">
            <v>-523.91</v>
          </cell>
          <cell r="G845">
            <v>11</v>
          </cell>
          <cell r="H845" t="str">
            <v>2012-11-30</v>
          </cell>
          <cell r="I845" t="str">
            <v>01993</v>
          </cell>
        </row>
        <row r="846">
          <cell r="A846" t="str">
            <v>481003</v>
          </cell>
          <cell r="B846" t="str">
            <v>1015</v>
          </cell>
          <cell r="C846">
            <v>-36019.69</v>
          </cell>
          <cell r="D846" t="str">
            <v>200</v>
          </cell>
          <cell r="F846">
            <v>-3545.83</v>
          </cell>
          <cell r="G846">
            <v>11</v>
          </cell>
          <cell r="H846" t="str">
            <v>2012-11-30</v>
          </cell>
          <cell r="I846" t="str">
            <v>01994</v>
          </cell>
        </row>
        <row r="847">
          <cell r="A847" t="str">
            <v>481003</v>
          </cell>
          <cell r="B847" t="str">
            <v>1015</v>
          </cell>
          <cell r="C847">
            <v>-26100.21</v>
          </cell>
          <cell r="D847" t="str">
            <v>200</v>
          </cell>
          <cell r="F847">
            <v>-2569.34</v>
          </cell>
          <cell r="G847">
            <v>11</v>
          </cell>
          <cell r="H847" t="str">
            <v>2012-11-30</v>
          </cell>
          <cell r="I847" t="str">
            <v>01995</v>
          </cell>
        </row>
        <row r="848">
          <cell r="A848" t="str">
            <v>481003</v>
          </cell>
          <cell r="B848" t="str">
            <v>1015</v>
          </cell>
          <cell r="C848">
            <v>-20283.03</v>
          </cell>
          <cell r="D848" t="str">
            <v>200</v>
          </cell>
          <cell r="F848">
            <v>-1996.69</v>
          </cell>
          <cell r="G848">
            <v>11</v>
          </cell>
          <cell r="H848" t="str">
            <v>2012-11-30</v>
          </cell>
          <cell r="I848" t="str">
            <v>01996</v>
          </cell>
        </row>
        <row r="849">
          <cell r="A849" t="str">
            <v>481003</v>
          </cell>
          <cell r="B849" t="str">
            <v>1015</v>
          </cell>
          <cell r="C849">
            <v>-21368.080000000002</v>
          </cell>
          <cell r="D849" t="str">
            <v>200</v>
          </cell>
          <cell r="F849">
            <v>-2103.52</v>
          </cell>
          <cell r="G849">
            <v>11</v>
          </cell>
          <cell r="H849" t="str">
            <v>2012-11-30</v>
          </cell>
          <cell r="I849" t="str">
            <v>01997</v>
          </cell>
        </row>
        <row r="850">
          <cell r="A850" t="str">
            <v>481003</v>
          </cell>
          <cell r="B850" t="str">
            <v>1015</v>
          </cell>
          <cell r="C850">
            <v>-11062.32</v>
          </cell>
          <cell r="D850" t="str">
            <v>200</v>
          </cell>
          <cell r="F850">
            <v>-1088.99</v>
          </cell>
          <cell r="G850">
            <v>11</v>
          </cell>
          <cell r="H850" t="str">
            <v>2012-11-30</v>
          </cell>
          <cell r="I850" t="str">
            <v>01998</v>
          </cell>
        </row>
        <row r="851">
          <cell r="A851" t="str">
            <v>481003</v>
          </cell>
          <cell r="B851" t="str">
            <v>1015</v>
          </cell>
          <cell r="C851">
            <v>-33566.620000000003</v>
          </cell>
          <cell r="D851" t="str">
            <v>200</v>
          </cell>
          <cell r="F851">
            <v>-3303.6</v>
          </cell>
          <cell r="G851">
            <v>11</v>
          </cell>
          <cell r="H851" t="str">
            <v>2012-11-30</v>
          </cell>
          <cell r="I851" t="str">
            <v>01999</v>
          </cell>
        </row>
        <row r="852">
          <cell r="A852" t="str">
            <v>481003</v>
          </cell>
          <cell r="B852" t="str">
            <v>1015</v>
          </cell>
          <cell r="C852">
            <v>0</v>
          </cell>
          <cell r="D852" t="str">
            <v>200</v>
          </cell>
          <cell r="F852">
            <v>0</v>
          </cell>
          <cell r="G852">
            <v>11</v>
          </cell>
          <cell r="H852" t="str">
            <v>2012-11-30</v>
          </cell>
          <cell r="I852" t="str">
            <v>02184</v>
          </cell>
        </row>
        <row r="853">
          <cell r="A853" t="str">
            <v>481003</v>
          </cell>
          <cell r="B853" t="str">
            <v>1015</v>
          </cell>
          <cell r="C853">
            <v>-4480.66</v>
          </cell>
          <cell r="D853" t="str">
            <v>200</v>
          </cell>
          <cell r="F853">
            <v>-441.08</v>
          </cell>
          <cell r="G853">
            <v>11</v>
          </cell>
          <cell r="H853" t="str">
            <v>2012-11-30</v>
          </cell>
          <cell r="I853" t="str">
            <v>02188</v>
          </cell>
        </row>
        <row r="854">
          <cell r="A854" t="str">
            <v>481003</v>
          </cell>
          <cell r="B854" t="str">
            <v>1015</v>
          </cell>
          <cell r="C854">
            <v>-7500.4</v>
          </cell>
          <cell r="D854" t="str">
            <v>200</v>
          </cell>
          <cell r="F854">
            <v>-738.36</v>
          </cell>
          <cell r="G854">
            <v>11</v>
          </cell>
          <cell r="H854" t="str">
            <v>2012-11-30</v>
          </cell>
          <cell r="I854" t="str">
            <v>02189</v>
          </cell>
        </row>
        <row r="855">
          <cell r="A855" t="str">
            <v>481003</v>
          </cell>
          <cell r="B855" t="str">
            <v>1015</v>
          </cell>
          <cell r="C855">
            <v>-22617.19</v>
          </cell>
          <cell r="D855" t="str">
            <v>200</v>
          </cell>
          <cell r="F855">
            <v>-2226.48</v>
          </cell>
          <cell r="G855">
            <v>11</v>
          </cell>
          <cell r="H855" t="str">
            <v>2012-11-30</v>
          </cell>
          <cell r="I855" t="str">
            <v>02190</v>
          </cell>
        </row>
        <row r="856">
          <cell r="A856" t="str">
            <v>481003</v>
          </cell>
          <cell r="B856" t="str">
            <v>1015</v>
          </cell>
          <cell r="C856">
            <v>-8107.98</v>
          </cell>
          <cell r="D856" t="str">
            <v>200</v>
          </cell>
          <cell r="F856">
            <v>-798.17</v>
          </cell>
          <cell r="G856">
            <v>11</v>
          </cell>
          <cell r="H856" t="str">
            <v>2012-11-30</v>
          </cell>
          <cell r="I856" t="str">
            <v>02191</v>
          </cell>
        </row>
        <row r="857">
          <cell r="A857" t="str">
            <v>481003</v>
          </cell>
          <cell r="B857" t="str">
            <v>1015</v>
          </cell>
          <cell r="C857">
            <v>-5017.53</v>
          </cell>
          <cell r="D857" t="str">
            <v>200</v>
          </cell>
          <cell r="F857">
            <v>-469.66</v>
          </cell>
          <cell r="G857">
            <v>11</v>
          </cell>
          <cell r="H857" t="str">
            <v>2012-11-30</v>
          </cell>
          <cell r="I857" t="str">
            <v>02192</v>
          </cell>
        </row>
        <row r="858">
          <cell r="A858" t="str">
            <v>481003</v>
          </cell>
          <cell r="B858" t="str">
            <v>1015</v>
          </cell>
          <cell r="C858">
            <v>-1808.6</v>
          </cell>
          <cell r="D858" t="str">
            <v>200</v>
          </cell>
          <cell r="F858">
            <v>-169.29</v>
          </cell>
          <cell r="G858">
            <v>12</v>
          </cell>
          <cell r="H858" t="str">
            <v>2012-12-31</v>
          </cell>
          <cell r="I858" t="str">
            <v>01943</v>
          </cell>
        </row>
        <row r="859">
          <cell r="A859" t="str">
            <v>481003</v>
          </cell>
          <cell r="B859" t="str">
            <v>1015</v>
          </cell>
          <cell r="C859">
            <v>-33583.47</v>
          </cell>
          <cell r="D859" t="str">
            <v>200</v>
          </cell>
          <cell r="F859">
            <v>-3288.75</v>
          </cell>
          <cell r="G859">
            <v>12</v>
          </cell>
          <cell r="H859" t="str">
            <v>2012-12-31</v>
          </cell>
          <cell r="I859" t="str">
            <v>01952</v>
          </cell>
        </row>
        <row r="860">
          <cell r="A860" t="str">
            <v>481003</v>
          </cell>
          <cell r="B860" t="str">
            <v>1015</v>
          </cell>
          <cell r="C860">
            <v>-22625.83</v>
          </cell>
          <cell r="D860" t="str">
            <v>200</v>
          </cell>
          <cell r="F860">
            <v>-2215.41</v>
          </cell>
          <cell r="G860">
            <v>12</v>
          </cell>
          <cell r="H860" t="str">
            <v>2012-12-31</v>
          </cell>
          <cell r="I860" t="str">
            <v>01953</v>
          </cell>
        </row>
        <row r="861">
          <cell r="A861" t="str">
            <v>481003</v>
          </cell>
          <cell r="B861" t="str">
            <v>1015</v>
          </cell>
          <cell r="C861">
            <v>-41.68</v>
          </cell>
          <cell r="D861" t="str">
            <v>200</v>
          </cell>
          <cell r="F861">
            <v>-4.07</v>
          </cell>
          <cell r="G861">
            <v>12</v>
          </cell>
          <cell r="H861" t="str">
            <v>2012-12-31</v>
          </cell>
          <cell r="I861" t="str">
            <v>01954</v>
          </cell>
        </row>
        <row r="862">
          <cell r="A862" t="str">
            <v>481003</v>
          </cell>
          <cell r="B862" t="str">
            <v>1015</v>
          </cell>
          <cell r="C862">
            <v>-45688.77</v>
          </cell>
          <cell r="D862" t="str">
            <v>200</v>
          </cell>
          <cell r="F862">
            <v>-4473.62</v>
          </cell>
          <cell r="G862">
            <v>12</v>
          </cell>
          <cell r="H862" t="str">
            <v>2012-12-31</v>
          </cell>
          <cell r="I862" t="str">
            <v>01959</v>
          </cell>
        </row>
        <row r="863">
          <cell r="A863" t="str">
            <v>481003</v>
          </cell>
          <cell r="B863" t="str">
            <v>1015</v>
          </cell>
          <cell r="C863">
            <v>-123.22</v>
          </cell>
          <cell r="D863" t="str">
            <v>200</v>
          </cell>
          <cell r="F863">
            <v>-12.03</v>
          </cell>
          <cell r="G863">
            <v>12</v>
          </cell>
          <cell r="H863" t="str">
            <v>2012-12-31</v>
          </cell>
          <cell r="I863" t="str">
            <v>01962</v>
          </cell>
        </row>
        <row r="864">
          <cell r="A864" t="str">
            <v>481003</v>
          </cell>
          <cell r="B864" t="str">
            <v>1015</v>
          </cell>
          <cell r="C864">
            <v>-5582.61</v>
          </cell>
          <cell r="D864" t="str">
            <v>200</v>
          </cell>
          <cell r="F864">
            <v>-546.70000000000005</v>
          </cell>
          <cell r="G864">
            <v>12</v>
          </cell>
          <cell r="H864" t="str">
            <v>2012-12-31</v>
          </cell>
          <cell r="I864" t="str">
            <v>01968</v>
          </cell>
        </row>
        <row r="865">
          <cell r="A865" t="str">
            <v>481003</v>
          </cell>
          <cell r="B865" t="str">
            <v>1015</v>
          </cell>
          <cell r="C865">
            <v>-11436.51</v>
          </cell>
          <cell r="D865" t="str">
            <v>200</v>
          </cell>
          <cell r="F865">
            <v>-1121.1099999999999</v>
          </cell>
          <cell r="G865">
            <v>12</v>
          </cell>
          <cell r="H865" t="str">
            <v>2012-12-31</v>
          </cell>
          <cell r="I865" t="str">
            <v>01969</v>
          </cell>
        </row>
        <row r="866">
          <cell r="A866" t="str">
            <v>481003</v>
          </cell>
          <cell r="B866" t="str">
            <v>1015</v>
          </cell>
          <cell r="C866">
            <v>-2205.75</v>
          </cell>
          <cell r="D866" t="str">
            <v>200</v>
          </cell>
          <cell r="F866">
            <v>-217.09</v>
          </cell>
          <cell r="G866">
            <v>12</v>
          </cell>
          <cell r="H866" t="str">
            <v>2012-12-31</v>
          </cell>
          <cell r="I866" t="str">
            <v>01970</v>
          </cell>
        </row>
        <row r="867">
          <cell r="A867" t="str">
            <v>481003</v>
          </cell>
          <cell r="B867" t="str">
            <v>1015</v>
          </cell>
          <cell r="C867">
            <v>-9406.7000000000007</v>
          </cell>
          <cell r="D867" t="str">
            <v>200</v>
          </cell>
          <cell r="F867">
            <v>-925.8</v>
          </cell>
          <cell r="G867">
            <v>12</v>
          </cell>
          <cell r="H867" t="str">
            <v>2012-12-31</v>
          </cell>
          <cell r="I867" t="str">
            <v>01971</v>
          </cell>
        </row>
        <row r="868">
          <cell r="A868" t="str">
            <v>481003</v>
          </cell>
          <cell r="B868" t="str">
            <v>1015</v>
          </cell>
          <cell r="C868">
            <v>-4325.99</v>
          </cell>
          <cell r="D868" t="str">
            <v>200</v>
          </cell>
          <cell r="F868">
            <v>-425.76</v>
          </cell>
          <cell r="G868">
            <v>12</v>
          </cell>
          <cell r="H868" t="str">
            <v>2012-12-31</v>
          </cell>
          <cell r="I868" t="str">
            <v>01973</v>
          </cell>
        </row>
        <row r="869">
          <cell r="A869" t="str">
            <v>481003</v>
          </cell>
          <cell r="B869" t="str">
            <v>1015</v>
          </cell>
          <cell r="C869">
            <v>-11194.35</v>
          </cell>
          <cell r="D869" t="str">
            <v>200</v>
          </cell>
          <cell r="F869">
            <v>-1095.6600000000001</v>
          </cell>
          <cell r="G869">
            <v>12</v>
          </cell>
          <cell r="H869" t="str">
            <v>2012-12-31</v>
          </cell>
          <cell r="I869" t="str">
            <v>01974</v>
          </cell>
        </row>
        <row r="870">
          <cell r="A870" t="str">
            <v>481003</v>
          </cell>
          <cell r="B870" t="str">
            <v>1015</v>
          </cell>
          <cell r="C870">
            <v>-19383.16</v>
          </cell>
          <cell r="D870" t="str">
            <v>200</v>
          </cell>
          <cell r="F870">
            <v>-1898</v>
          </cell>
          <cell r="G870">
            <v>12</v>
          </cell>
          <cell r="H870" t="str">
            <v>2012-12-31</v>
          </cell>
          <cell r="I870" t="str">
            <v>01977</v>
          </cell>
        </row>
        <row r="871">
          <cell r="A871" t="str">
            <v>481003</v>
          </cell>
          <cell r="B871" t="str">
            <v>1015</v>
          </cell>
          <cell r="C871">
            <v>-16955.189999999999</v>
          </cell>
          <cell r="D871" t="str">
            <v>200</v>
          </cell>
          <cell r="F871">
            <v>-1660.13</v>
          </cell>
          <cell r="G871">
            <v>12</v>
          </cell>
          <cell r="H871" t="str">
            <v>2012-12-31</v>
          </cell>
          <cell r="I871" t="str">
            <v>01978</v>
          </cell>
        </row>
        <row r="872">
          <cell r="A872" t="str">
            <v>481003</v>
          </cell>
          <cell r="B872" t="str">
            <v>1015</v>
          </cell>
          <cell r="C872">
            <v>-30288.58</v>
          </cell>
          <cell r="D872" t="str">
            <v>200</v>
          </cell>
          <cell r="F872">
            <v>-2977.29</v>
          </cell>
          <cell r="G872">
            <v>12</v>
          </cell>
          <cell r="H872" t="str">
            <v>2012-12-31</v>
          </cell>
          <cell r="I872" t="str">
            <v>01986</v>
          </cell>
        </row>
        <row r="873">
          <cell r="A873" t="str">
            <v>481003</v>
          </cell>
          <cell r="B873" t="str">
            <v>1015</v>
          </cell>
          <cell r="C873">
            <v>-16606.349999999999</v>
          </cell>
          <cell r="D873" t="str">
            <v>200</v>
          </cell>
          <cell r="F873">
            <v>-1625.98</v>
          </cell>
          <cell r="G873">
            <v>12</v>
          </cell>
          <cell r="H873" t="str">
            <v>2012-12-31</v>
          </cell>
          <cell r="I873" t="str">
            <v>01987</v>
          </cell>
        </row>
        <row r="874">
          <cell r="A874" t="str">
            <v>481003</v>
          </cell>
          <cell r="B874" t="str">
            <v>1015</v>
          </cell>
          <cell r="C874">
            <v>-2442.11</v>
          </cell>
          <cell r="D874" t="str">
            <v>200</v>
          </cell>
          <cell r="F874">
            <v>-240.35</v>
          </cell>
          <cell r="G874">
            <v>12</v>
          </cell>
          <cell r="H874" t="str">
            <v>2012-12-31</v>
          </cell>
          <cell r="I874" t="str">
            <v>01989</v>
          </cell>
        </row>
        <row r="875">
          <cell r="A875" t="str">
            <v>481003</v>
          </cell>
          <cell r="B875" t="str">
            <v>1015</v>
          </cell>
          <cell r="C875">
            <v>-36170.33</v>
          </cell>
          <cell r="D875" t="str">
            <v>200</v>
          </cell>
          <cell r="F875">
            <v>-3541.19</v>
          </cell>
          <cell r="G875">
            <v>12</v>
          </cell>
          <cell r="H875" t="str">
            <v>2012-12-31</v>
          </cell>
          <cell r="I875" t="str">
            <v>01990</v>
          </cell>
        </row>
        <row r="876">
          <cell r="A876" t="str">
            <v>481003</v>
          </cell>
          <cell r="B876" t="str">
            <v>1015</v>
          </cell>
          <cell r="C876">
            <v>-12.78</v>
          </cell>
          <cell r="D876" t="str">
            <v>200</v>
          </cell>
          <cell r="F876">
            <v>-1.25</v>
          </cell>
          <cell r="G876">
            <v>12</v>
          </cell>
          <cell r="H876" t="str">
            <v>2012-12-31</v>
          </cell>
          <cell r="I876" t="str">
            <v>01991</v>
          </cell>
        </row>
        <row r="877">
          <cell r="A877" t="str">
            <v>481003</v>
          </cell>
          <cell r="B877" t="str">
            <v>1015</v>
          </cell>
          <cell r="C877">
            <v>-61179.53</v>
          </cell>
          <cell r="D877" t="str">
            <v>200</v>
          </cell>
          <cell r="F877">
            <v>-6021.24</v>
          </cell>
          <cell r="G877">
            <v>12</v>
          </cell>
          <cell r="H877" t="str">
            <v>2012-12-31</v>
          </cell>
          <cell r="I877" t="str">
            <v>01992</v>
          </cell>
        </row>
        <row r="878">
          <cell r="A878" t="str">
            <v>481003</v>
          </cell>
          <cell r="B878" t="str">
            <v>1015</v>
          </cell>
          <cell r="C878">
            <v>-3987.43</v>
          </cell>
          <cell r="D878" t="str">
            <v>200</v>
          </cell>
          <cell r="F878">
            <v>-373.23</v>
          </cell>
          <cell r="G878">
            <v>12</v>
          </cell>
          <cell r="H878" t="str">
            <v>2012-12-31</v>
          </cell>
          <cell r="I878" t="str">
            <v>01993</v>
          </cell>
        </row>
        <row r="879">
          <cell r="A879" t="str">
            <v>481003</v>
          </cell>
          <cell r="B879" t="str">
            <v>1015</v>
          </cell>
          <cell r="C879">
            <v>-32469.77</v>
          </cell>
          <cell r="D879" t="str">
            <v>200</v>
          </cell>
          <cell r="F879">
            <v>-3178.92</v>
          </cell>
          <cell r="G879">
            <v>12</v>
          </cell>
          <cell r="H879" t="str">
            <v>2012-12-31</v>
          </cell>
          <cell r="I879" t="str">
            <v>01994</v>
          </cell>
        </row>
        <row r="880">
          <cell r="A880" t="str">
            <v>481003</v>
          </cell>
          <cell r="B880" t="str">
            <v>1015</v>
          </cell>
          <cell r="C880">
            <v>-20679.16</v>
          </cell>
          <cell r="D880" t="str">
            <v>200</v>
          </cell>
          <cell r="F880">
            <v>-2025.56</v>
          </cell>
          <cell r="G880">
            <v>12</v>
          </cell>
          <cell r="H880" t="str">
            <v>2012-12-31</v>
          </cell>
          <cell r="I880" t="str">
            <v>01995</v>
          </cell>
        </row>
        <row r="881">
          <cell r="A881" t="str">
            <v>481003</v>
          </cell>
          <cell r="B881" t="str">
            <v>1015</v>
          </cell>
          <cell r="C881">
            <v>-17458.810000000001</v>
          </cell>
          <cell r="D881" t="str">
            <v>200</v>
          </cell>
          <cell r="F881">
            <v>-1709.24</v>
          </cell>
          <cell r="G881">
            <v>12</v>
          </cell>
          <cell r="H881" t="str">
            <v>2012-12-31</v>
          </cell>
          <cell r="I881" t="str">
            <v>01996</v>
          </cell>
        </row>
        <row r="882">
          <cell r="A882" t="str">
            <v>481003</v>
          </cell>
          <cell r="B882" t="str">
            <v>1015</v>
          </cell>
          <cell r="C882">
            <v>-18892.509999999998</v>
          </cell>
          <cell r="D882" t="str">
            <v>200</v>
          </cell>
          <cell r="F882">
            <v>-1850.43</v>
          </cell>
          <cell r="G882">
            <v>12</v>
          </cell>
          <cell r="H882" t="str">
            <v>2012-12-31</v>
          </cell>
          <cell r="I882" t="str">
            <v>01997</v>
          </cell>
        </row>
        <row r="883">
          <cell r="A883" t="str">
            <v>481003</v>
          </cell>
          <cell r="B883" t="str">
            <v>1015</v>
          </cell>
          <cell r="C883">
            <v>-8645.19</v>
          </cell>
          <cell r="D883" t="str">
            <v>200</v>
          </cell>
          <cell r="F883">
            <v>-846.48</v>
          </cell>
          <cell r="G883">
            <v>12</v>
          </cell>
          <cell r="H883" t="str">
            <v>2012-12-31</v>
          </cell>
          <cell r="I883" t="str">
            <v>01998</v>
          </cell>
        </row>
        <row r="884">
          <cell r="A884" t="str">
            <v>481003</v>
          </cell>
          <cell r="B884" t="str">
            <v>1015</v>
          </cell>
          <cell r="C884">
            <v>-30320.92</v>
          </cell>
          <cell r="D884" t="str">
            <v>200</v>
          </cell>
          <cell r="F884">
            <v>-2984.16</v>
          </cell>
          <cell r="G884">
            <v>12</v>
          </cell>
          <cell r="H884" t="str">
            <v>2012-12-31</v>
          </cell>
          <cell r="I884" t="str">
            <v>01999</v>
          </cell>
        </row>
        <row r="885">
          <cell r="A885" t="str">
            <v>481003</v>
          </cell>
          <cell r="B885" t="str">
            <v>1015</v>
          </cell>
          <cell r="C885">
            <v>0</v>
          </cell>
          <cell r="D885" t="str">
            <v>200</v>
          </cell>
          <cell r="F885">
            <v>0</v>
          </cell>
          <cell r="G885">
            <v>12</v>
          </cell>
          <cell r="H885" t="str">
            <v>2012-12-31</v>
          </cell>
          <cell r="I885" t="str">
            <v>02184</v>
          </cell>
        </row>
        <row r="886">
          <cell r="A886" t="str">
            <v>481003</v>
          </cell>
          <cell r="B886" t="str">
            <v>1015</v>
          </cell>
          <cell r="C886">
            <v>-4715.07</v>
          </cell>
          <cell r="D886" t="str">
            <v>200</v>
          </cell>
          <cell r="F886">
            <v>-462.44</v>
          </cell>
          <cell r="G886">
            <v>12</v>
          </cell>
          <cell r="H886" t="str">
            <v>2012-12-31</v>
          </cell>
          <cell r="I886" t="str">
            <v>02188</v>
          </cell>
        </row>
        <row r="887">
          <cell r="A887" t="str">
            <v>481003</v>
          </cell>
          <cell r="B887" t="str">
            <v>1015</v>
          </cell>
          <cell r="C887">
            <v>-7305.58</v>
          </cell>
          <cell r="D887" t="str">
            <v>200</v>
          </cell>
          <cell r="F887">
            <v>-716.53</v>
          </cell>
          <cell r="G887">
            <v>12</v>
          </cell>
          <cell r="H887" t="str">
            <v>2012-12-31</v>
          </cell>
          <cell r="I887" t="str">
            <v>02189</v>
          </cell>
        </row>
        <row r="888">
          <cell r="A888" t="str">
            <v>481003</v>
          </cell>
          <cell r="B888" t="str">
            <v>1015</v>
          </cell>
          <cell r="C888">
            <v>-19531.810000000001</v>
          </cell>
          <cell r="D888" t="str">
            <v>200</v>
          </cell>
          <cell r="F888">
            <v>-1912.12</v>
          </cell>
          <cell r="G888">
            <v>12</v>
          </cell>
          <cell r="H888" t="str">
            <v>2012-12-31</v>
          </cell>
          <cell r="I888" t="str">
            <v>02190</v>
          </cell>
        </row>
        <row r="889">
          <cell r="A889" t="str">
            <v>481003</v>
          </cell>
          <cell r="B889" t="str">
            <v>1015</v>
          </cell>
          <cell r="C889">
            <v>-7600.72</v>
          </cell>
          <cell r="D889" t="str">
            <v>200</v>
          </cell>
          <cell r="F889">
            <v>-744.27</v>
          </cell>
          <cell r="G889">
            <v>12</v>
          </cell>
          <cell r="H889" t="str">
            <v>2012-12-31</v>
          </cell>
          <cell r="I889" t="str">
            <v>02191</v>
          </cell>
        </row>
        <row r="890">
          <cell r="A890" t="str">
            <v>481003</v>
          </cell>
          <cell r="B890" t="str">
            <v>1015</v>
          </cell>
          <cell r="C890">
            <v>-4525.63</v>
          </cell>
          <cell r="D890" t="str">
            <v>200</v>
          </cell>
          <cell r="F890">
            <v>-423.61</v>
          </cell>
          <cell r="G890">
            <v>12</v>
          </cell>
          <cell r="H890" t="str">
            <v>2012-12-31</v>
          </cell>
          <cell r="I890" t="str">
            <v>02192</v>
          </cell>
        </row>
        <row r="891">
          <cell r="A891" t="str">
            <v>481003</v>
          </cell>
          <cell r="B891" t="str">
            <v>1015</v>
          </cell>
          <cell r="C891">
            <v>-2576720</v>
          </cell>
          <cell r="D891" t="str">
            <v>200</v>
          </cell>
          <cell r="F891">
            <v>0</v>
          </cell>
          <cell r="G891">
            <v>12</v>
          </cell>
          <cell r="H891" t="str">
            <v>2012-12-31</v>
          </cell>
          <cell r="I891" t="str">
            <v>14900</v>
          </cell>
        </row>
        <row r="892">
          <cell r="A892" t="str">
            <v>481003</v>
          </cell>
          <cell r="B892" t="str">
            <v>1015</v>
          </cell>
          <cell r="C892">
            <v>-42912</v>
          </cell>
          <cell r="D892" t="str">
            <v>200</v>
          </cell>
          <cell r="F892">
            <v>0</v>
          </cell>
          <cell r="G892">
            <v>12</v>
          </cell>
          <cell r="H892" t="str">
            <v>2012-12-31</v>
          </cell>
          <cell r="I892" t="str">
            <v>15600</v>
          </cell>
        </row>
        <row r="893">
          <cell r="A893" t="str">
            <v>481004</v>
          </cell>
          <cell r="B893" t="str">
            <v>1015</v>
          </cell>
          <cell r="C893">
            <v>-384.52</v>
          </cell>
          <cell r="D893" t="str">
            <v>202</v>
          </cell>
          <cell r="E893" t="str">
            <v>402</v>
          </cell>
          <cell r="F893">
            <v>-504.37</v>
          </cell>
          <cell r="G893">
            <v>1</v>
          </cell>
          <cell r="H893" t="str">
            <v>2012-01-31</v>
          </cell>
          <cell r="I893" t="str">
            <v>11600</v>
          </cell>
        </row>
        <row r="894">
          <cell r="A894" t="str">
            <v>481004</v>
          </cell>
          <cell r="B894" t="str">
            <v>1015</v>
          </cell>
          <cell r="C894">
            <v>-335494.98</v>
          </cell>
          <cell r="D894" t="str">
            <v>202</v>
          </cell>
          <cell r="E894" t="str">
            <v>402</v>
          </cell>
          <cell r="F894">
            <v>-496053.78</v>
          </cell>
          <cell r="G894">
            <v>1</v>
          </cell>
          <cell r="H894" t="str">
            <v>2012-01-31</v>
          </cell>
          <cell r="I894" t="str">
            <v>14900</v>
          </cell>
        </row>
        <row r="895">
          <cell r="A895" t="str">
            <v>481004</v>
          </cell>
          <cell r="B895" t="str">
            <v>1015</v>
          </cell>
          <cell r="C895">
            <v>-353.35</v>
          </cell>
          <cell r="D895" t="str">
            <v>202</v>
          </cell>
          <cell r="E895" t="str">
            <v>402</v>
          </cell>
          <cell r="F895">
            <v>-452.95</v>
          </cell>
          <cell r="G895">
            <v>2</v>
          </cell>
          <cell r="H895" t="str">
            <v>2012-02-29</v>
          </cell>
          <cell r="I895" t="str">
            <v>11600</v>
          </cell>
        </row>
        <row r="896">
          <cell r="A896" t="str">
            <v>481004</v>
          </cell>
          <cell r="B896" t="str">
            <v>1015</v>
          </cell>
          <cell r="C896">
            <v>-334663.15000000002</v>
          </cell>
          <cell r="D896" t="str">
            <v>202</v>
          </cell>
          <cell r="E896" t="str">
            <v>402</v>
          </cell>
          <cell r="F896">
            <v>-491046.15</v>
          </cell>
          <cell r="G896">
            <v>2</v>
          </cell>
          <cell r="H896" t="str">
            <v>2012-02-29</v>
          </cell>
          <cell r="I896" t="str">
            <v>14900</v>
          </cell>
        </row>
        <row r="897">
          <cell r="A897" t="str">
            <v>481004</v>
          </cell>
          <cell r="B897" t="str">
            <v>1015</v>
          </cell>
          <cell r="C897">
            <v>-314.55</v>
          </cell>
          <cell r="D897" t="str">
            <v>202</v>
          </cell>
          <cell r="E897" t="str">
            <v>402</v>
          </cell>
          <cell r="F897">
            <v>-398.8</v>
          </cell>
          <cell r="G897">
            <v>3</v>
          </cell>
          <cell r="H897" t="str">
            <v>2012-03-31</v>
          </cell>
          <cell r="I897" t="str">
            <v>11600</v>
          </cell>
        </row>
        <row r="898">
          <cell r="A898" t="str">
            <v>481004</v>
          </cell>
          <cell r="B898" t="str">
            <v>1015</v>
          </cell>
          <cell r="C898">
            <v>-291150.53000000003</v>
          </cell>
          <cell r="D898" t="str">
            <v>202</v>
          </cell>
          <cell r="E898" t="str">
            <v>402</v>
          </cell>
          <cell r="F898">
            <v>-415845.08</v>
          </cell>
          <cell r="G898">
            <v>3</v>
          </cell>
          <cell r="H898" t="str">
            <v>2012-03-31</v>
          </cell>
          <cell r="I898" t="str">
            <v>14900</v>
          </cell>
        </row>
        <row r="899">
          <cell r="A899" t="str">
            <v>481004</v>
          </cell>
          <cell r="B899" t="str">
            <v>1015</v>
          </cell>
          <cell r="C899">
            <v>-249.85</v>
          </cell>
          <cell r="D899" t="str">
            <v>202</v>
          </cell>
          <cell r="E899" t="str">
            <v>402</v>
          </cell>
          <cell r="F899">
            <v>-317.45999999999998</v>
          </cell>
          <cell r="G899">
            <v>4</v>
          </cell>
          <cell r="H899" t="str">
            <v>2012-04-30</v>
          </cell>
          <cell r="I899" t="str">
            <v>11600</v>
          </cell>
        </row>
        <row r="900">
          <cell r="A900" t="str">
            <v>481004</v>
          </cell>
          <cell r="B900" t="str">
            <v>1015</v>
          </cell>
          <cell r="C900">
            <v>-244445.25</v>
          </cell>
          <cell r="D900" t="str">
            <v>202</v>
          </cell>
          <cell r="E900" t="str">
            <v>402</v>
          </cell>
          <cell r="F900">
            <v>-400772.35</v>
          </cell>
          <cell r="G900">
            <v>4</v>
          </cell>
          <cell r="H900" t="str">
            <v>2012-04-30</v>
          </cell>
          <cell r="I900" t="str">
            <v>14900</v>
          </cell>
        </row>
        <row r="901">
          <cell r="A901" t="str">
            <v>481004</v>
          </cell>
          <cell r="B901" t="str">
            <v>1015</v>
          </cell>
          <cell r="C901">
            <v>-234.73</v>
          </cell>
          <cell r="D901" t="str">
            <v>202</v>
          </cell>
          <cell r="E901" t="str">
            <v>402</v>
          </cell>
          <cell r="F901">
            <v>-291.29000000000002</v>
          </cell>
          <cell r="G901">
            <v>5</v>
          </cell>
          <cell r="H901" t="str">
            <v>2012-05-31</v>
          </cell>
          <cell r="I901" t="str">
            <v>11600</v>
          </cell>
        </row>
        <row r="902">
          <cell r="A902" t="str">
            <v>481004</v>
          </cell>
          <cell r="B902" t="str">
            <v>1015</v>
          </cell>
          <cell r="C902">
            <v>-220706.5</v>
          </cell>
          <cell r="D902" t="str">
            <v>202</v>
          </cell>
          <cell r="E902" t="str">
            <v>402</v>
          </cell>
          <cell r="F902">
            <v>-337554.21</v>
          </cell>
          <cell r="G902">
            <v>5</v>
          </cell>
          <cell r="H902" t="str">
            <v>2012-05-31</v>
          </cell>
          <cell r="I902" t="str">
            <v>14900</v>
          </cell>
        </row>
        <row r="903">
          <cell r="A903" t="str">
            <v>481004</v>
          </cell>
          <cell r="B903" t="str">
            <v>1015</v>
          </cell>
          <cell r="C903">
            <v>-182.7</v>
          </cell>
          <cell r="D903" t="str">
            <v>202</v>
          </cell>
          <cell r="E903" t="str">
            <v>402</v>
          </cell>
          <cell r="F903">
            <v>-197.78</v>
          </cell>
          <cell r="G903">
            <v>6</v>
          </cell>
          <cell r="H903" t="str">
            <v>2012-06-30</v>
          </cell>
          <cell r="I903" t="str">
            <v>11600</v>
          </cell>
        </row>
        <row r="904">
          <cell r="A904" t="str">
            <v>481004</v>
          </cell>
          <cell r="B904" t="str">
            <v>1015</v>
          </cell>
          <cell r="C904">
            <v>-207685.94</v>
          </cell>
          <cell r="D904" t="str">
            <v>202</v>
          </cell>
          <cell r="E904" t="str">
            <v>402</v>
          </cell>
          <cell r="F904">
            <v>-312325.05</v>
          </cell>
          <cell r="G904">
            <v>6</v>
          </cell>
          <cell r="H904" t="str">
            <v>2012-06-30</v>
          </cell>
          <cell r="I904" t="str">
            <v>14900</v>
          </cell>
        </row>
        <row r="905">
          <cell r="A905" t="str">
            <v>481004</v>
          </cell>
          <cell r="B905" t="str">
            <v>1015</v>
          </cell>
          <cell r="C905">
            <v>-179</v>
          </cell>
          <cell r="D905" t="str">
            <v>202</v>
          </cell>
          <cell r="E905" t="str">
            <v>402</v>
          </cell>
          <cell r="F905">
            <v>-172.48</v>
          </cell>
          <cell r="G905">
            <v>7</v>
          </cell>
          <cell r="H905" t="str">
            <v>2012-07-31</v>
          </cell>
          <cell r="I905" t="str">
            <v>11600</v>
          </cell>
        </row>
        <row r="906">
          <cell r="A906" t="str">
            <v>481004</v>
          </cell>
          <cell r="B906" t="str">
            <v>1015</v>
          </cell>
          <cell r="C906">
            <v>-156305.45000000001</v>
          </cell>
          <cell r="D906" t="str">
            <v>202</v>
          </cell>
          <cell r="E906" t="str">
            <v>402</v>
          </cell>
          <cell r="F906">
            <v>-208166.12</v>
          </cell>
          <cell r="G906">
            <v>7</v>
          </cell>
          <cell r="H906" t="str">
            <v>2012-07-31</v>
          </cell>
          <cell r="I906" t="str">
            <v>14900</v>
          </cell>
        </row>
        <row r="907">
          <cell r="A907" t="str">
            <v>481004</v>
          </cell>
          <cell r="B907" t="str">
            <v>1015</v>
          </cell>
          <cell r="C907">
            <v>-177.98</v>
          </cell>
          <cell r="D907" t="str">
            <v>202</v>
          </cell>
          <cell r="E907" t="str">
            <v>402</v>
          </cell>
          <cell r="F907">
            <v>-188.02</v>
          </cell>
          <cell r="G907">
            <v>8</v>
          </cell>
          <cell r="H907" t="str">
            <v>2012-08-31</v>
          </cell>
          <cell r="I907" t="str">
            <v>11600</v>
          </cell>
        </row>
        <row r="908">
          <cell r="A908" t="str">
            <v>481004</v>
          </cell>
          <cell r="B908" t="str">
            <v>1015</v>
          </cell>
          <cell r="C908">
            <v>-162751.88</v>
          </cell>
          <cell r="D908" t="str">
            <v>202</v>
          </cell>
          <cell r="E908" t="str">
            <v>402</v>
          </cell>
          <cell r="F908">
            <v>-215569.03</v>
          </cell>
          <cell r="G908">
            <v>8</v>
          </cell>
          <cell r="H908" t="str">
            <v>2012-08-31</v>
          </cell>
          <cell r="I908" t="str">
            <v>14900</v>
          </cell>
        </row>
        <row r="909">
          <cell r="A909" t="str">
            <v>481004</v>
          </cell>
          <cell r="B909" t="str">
            <v>1015</v>
          </cell>
          <cell r="C909">
            <v>-214.12</v>
          </cell>
          <cell r="D909" t="str">
            <v>202</v>
          </cell>
          <cell r="E909" t="str">
            <v>402</v>
          </cell>
          <cell r="F909">
            <v>-247.14</v>
          </cell>
          <cell r="G909">
            <v>9</v>
          </cell>
          <cell r="H909" t="str">
            <v>2012-09-30</v>
          </cell>
          <cell r="I909" t="str">
            <v>11600</v>
          </cell>
        </row>
        <row r="910">
          <cell r="A910" t="str">
            <v>481004</v>
          </cell>
          <cell r="B910" t="str">
            <v>1015</v>
          </cell>
          <cell r="C910">
            <v>-154267.19</v>
          </cell>
          <cell r="D910" t="str">
            <v>202</v>
          </cell>
          <cell r="E910" t="str">
            <v>402</v>
          </cell>
          <cell r="F910">
            <v>-206812</v>
          </cell>
          <cell r="G910">
            <v>9</v>
          </cell>
          <cell r="H910" t="str">
            <v>2012-09-30</v>
          </cell>
          <cell r="I910" t="str">
            <v>14900</v>
          </cell>
        </row>
        <row r="911">
          <cell r="A911" t="str">
            <v>481004</v>
          </cell>
          <cell r="B911" t="str">
            <v>1015</v>
          </cell>
          <cell r="C911">
            <v>-246.35</v>
          </cell>
          <cell r="D911" t="str">
            <v>202</v>
          </cell>
          <cell r="E911" t="str">
            <v>402</v>
          </cell>
          <cell r="F911">
            <v>-313.68</v>
          </cell>
          <cell r="G911">
            <v>10</v>
          </cell>
          <cell r="H911" t="str">
            <v>2012-10-31</v>
          </cell>
          <cell r="I911" t="str">
            <v>11600</v>
          </cell>
        </row>
        <row r="912">
          <cell r="A912" t="str">
            <v>481004</v>
          </cell>
          <cell r="B912" t="str">
            <v>1015</v>
          </cell>
          <cell r="C912">
            <v>-242774.26</v>
          </cell>
          <cell r="D912" t="str">
            <v>202</v>
          </cell>
          <cell r="E912" t="str">
            <v>402</v>
          </cell>
          <cell r="F912">
            <v>-373481.04</v>
          </cell>
          <cell r="G912">
            <v>10</v>
          </cell>
          <cell r="H912" t="str">
            <v>2012-10-31</v>
          </cell>
          <cell r="I912" t="str">
            <v>14900</v>
          </cell>
        </row>
        <row r="913">
          <cell r="A913" t="str">
            <v>481004</v>
          </cell>
          <cell r="B913" t="str">
            <v>1015</v>
          </cell>
          <cell r="C913">
            <v>-358.28</v>
          </cell>
          <cell r="D913" t="str">
            <v>202</v>
          </cell>
          <cell r="E913" t="str">
            <v>402</v>
          </cell>
          <cell r="F913">
            <v>-471.63</v>
          </cell>
          <cell r="G913">
            <v>11</v>
          </cell>
          <cell r="H913" t="str">
            <v>2012-11-30</v>
          </cell>
          <cell r="I913" t="str">
            <v>11600</v>
          </cell>
        </row>
        <row r="914">
          <cell r="A914" t="str">
            <v>481004</v>
          </cell>
          <cell r="B914" t="str">
            <v>1015</v>
          </cell>
          <cell r="C914">
            <v>-236227.23</v>
          </cell>
          <cell r="D914" t="str">
            <v>202</v>
          </cell>
          <cell r="E914" t="str">
            <v>402</v>
          </cell>
          <cell r="F914">
            <v>-303589.96999999997</v>
          </cell>
          <cell r="G914">
            <v>11</v>
          </cell>
          <cell r="H914" t="str">
            <v>2012-11-30</v>
          </cell>
          <cell r="I914" t="str">
            <v>14900</v>
          </cell>
        </row>
        <row r="915">
          <cell r="A915" t="str">
            <v>481004</v>
          </cell>
          <cell r="B915" t="str">
            <v>1015</v>
          </cell>
          <cell r="C915">
            <v>-425.23</v>
          </cell>
          <cell r="D915" t="str">
            <v>202</v>
          </cell>
          <cell r="E915" t="str">
            <v>402</v>
          </cell>
          <cell r="F915">
            <v>-573.41999999999996</v>
          </cell>
          <cell r="G915">
            <v>12</v>
          </cell>
          <cell r="H915" t="str">
            <v>2012-12-31</v>
          </cell>
          <cell r="I915" t="str">
            <v>11600</v>
          </cell>
        </row>
        <row r="916">
          <cell r="A916" t="str">
            <v>481004</v>
          </cell>
          <cell r="B916" t="str">
            <v>1015</v>
          </cell>
          <cell r="C916">
            <v>-269355.7</v>
          </cell>
          <cell r="D916" t="str">
            <v>202</v>
          </cell>
          <cell r="E916" t="str">
            <v>402</v>
          </cell>
          <cell r="F916">
            <v>-385188.61</v>
          </cell>
          <cell r="G916">
            <v>12</v>
          </cell>
          <cell r="H916" t="str">
            <v>2012-12-31</v>
          </cell>
          <cell r="I916" t="str">
            <v>14900</v>
          </cell>
        </row>
        <row r="917">
          <cell r="A917" t="str">
            <v>481004</v>
          </cell>
          <cell r="B917" t="str">
            <v>1015</v>
          </cell>
          <cell r="C917">
            <v>-21694.97</v>
          </cell>
          <cell r="D917" t="str">
            <v>202</v>
          </cell>
          <cell r="E917" t="str">
            <v>407</v>
          </cell>
          <cell r="F917">
            <v>-12393.63</v>
          </cell>
          <cell r="G917">
            <v>1</v>
          </cell>
          <cell r="H917" t="str">
            <v>2012-01-31</v>
          </cell>
          <cell r="I917" t="str">
            <v>11600</v>
          </cell>
        </row>
        <row r="918">
          <cell r="A918" t="str">
            <v>481004</v>
          </cell>
          <cell r="B918" t="str">
            <v>1015</v>
          </cell>
          <cell r="C918">
            <v>-8025056.9500000002</v>
          </cell>
          <cell r="D918" t="str">
            <v>202</v>
          </cell>
          <cell r="E918" t="str">
            <v>407</v>
          </cell>
          <cell r="F918">
            <v>-5423988.8399999999</v>
          </cell>
          <cell r="G918">
            <v>1</v>
          </cell>
          <cell r="H918" t="str">
            <v>2012-01-31</v>
          </cell>
          <cell r="I918" t="str">
            <v>14900</v>
          </cell>
        </row>
        <row r="919">
          <cell r="A919" t="str">
            <v>481004</v>
          </cell>
          <cell r="B919" t="str">
            <v>1015</v>
          </cell>
          <cell r="C919">
            <v>-18244.580000000002</v>
          </cell>
          <cell r="D919" t="str">
            <v>202</v>
          </cell>
          <cell r="E919" t="str">
            <v>407</v>
          </cell>
          <cell r="F919">
            <v>-9708.44</v>
          </cell>
          <cell r="G919">
            <v>2</v>
          </cell>
          <cell r="H919" t="str">
            <v>2012-02-29</v>
          </cell>
          <cell r="I919" t="str">
            <v>11600</v>
          </cell>
        </row>
        <row r="920">
          <cell r="A920" t="str">
            <v>481004</v>
          </cell>
          <cell r="B920" t="str">
            <v>1015</v>
          </cell>
          <cell r="C920">
            <v>-6924135.2999999998</v>
          </cell>
          <cell r="D920" t="str">
            <v>202</v>
          </cell>
          <cell r="E920" t="str">
            <v>407</v>
          </cell>
          <cell r="F920">
            <v>-4454628.22</v>
          </cell>
          <cell r="G920">
            <v>2</v>
          </cell>
          <cell r="H920" t="str">
            <v>2012-02-29</v>
          </cell>
          <cell r="I920" t="str">
            <v>14900</v>
          </cell>
        </row>
        <row r="921">
          <cell r="A921" t="str">
            <v>481004</v>
          </cell>
          <cell r="B921" t="str">
            <v>1015</v>
          </cell>
          <cell r="C921">
            <v>-17824.580000000002</v>
          </cell>
          <cell r="D921" t="str">
            <v>202</v>
          </cell>
          <cell r="E921" t="str">
            <v>407</v>
          </cell>
          <cell r="F921">
            <v>-9488.99</v>
          </cell>
          <cell r="G921">
            <v>3</v>
          </cell>
          <cell r="H921" t="str">
            <v>2012-03-31</v>
          </cell>
          <cell r="I921" t="str">
            <v>11600</v>
          </cell>
        </row>
        <row r="922">
          <cell r="A922" t="str">
            <v>481004</v>
          </cell>
          <cell r="B922" t="str">
            <v>1015</v>
          </cell>
          <cell r="C922">
            <v>-6321013.6100000003</v>
          </cell>
          <cell r="D922" t="str">
            <v>202</v>
          </cell>
          <cell r="E922" t="str">
            <v>407</v>
          </cell>
          <cell r="F922">
            <v>-3978527.5</v>
          </cell>
          <cell r="G922">
            <v>3</v>
          </cell>
          <cell r="H922" t="str">
            <v>2012-03-31</v>
          </cell>
          <cell r="I922" t="str">
            <v>14900</v>
          </cell>
        </row>
        <row r="923">
          <cell r="A923" t="str">
            <v>481004</v>
          </cell>
          <cell r="B923" t="str">
            <v>1015</v>
          </cell>
          <cell r="C923">
            <v>-10332.799999999999</v>
          </cell>
          <cell r="D923" t="str">
            <v>202</v>
          </cell>
          <cell r="E923" t="str">
            <v>407</v>
          </cell>
          <cell r="F923">
            <v>-4947.91</v>
          </cell>
          <cell r="G923">
            <v>4</v>
          </cell>
          <cell r="H923" t="str">
            <v>2012-04-30</v>
          </cell>
          <cell r="I923" t="str">
            <v>11600</v>
          </cell>
        </row>
        <row r="924">
          <cell r="A924" t="str">
            <v>481004</v>
          </cell>
          <cell r="B924" t="str">
            <v>1015</v>
          </cell>
          <cell r="C924">
            <v>-3881897.89</v>
          </cell>
          <cell r="D924" t="str">
            <v>202</v>
          </cell>
          <cell r="E924" t="str">
            <v>407</v>
          </cell>
          <cell r="F924">
            <v>-2205473.77</v>
          </cell>
          <cell r="G924">
            <v>4</v>
          </cell>
          <cell r="H924" t="str">
            <v>2012-04-30</v>
          </cell>
          <cell r="I924" t="str">
            <v>14900</v>
          </cell>
        </row>
        <row r="925">
          <cell r="A925" t="str">
            <v>481004</v>
          </cell>
          <cell r="B925" t="str">
            <v>1015</v>
          </cell>
          <cell r="C925">
            <v>-6584.05</v>
          </cell>
          <cell r="D925" t="str">
            <v>202</v>
          </cell>
          <cell r="E925" t="str">
            <v>407</v>
          </cell>
          <cell r="F925">
            <v>-2512.23</v>
          </cell>
          <cell r="G925">
            <v>5</v>
          </cell>
          <cell r="H925" t="str">
            <v>2012-05-31</v>
          </cell>
          <cell r="I925" t="str">
            <v>11600</v>
          </cell>
        </row>
        <row r="926">
          <cell r="A926" t="str">
            <v>481004</v>
          </cell>
          <cell r="B926" t="str">
            <v>1015</v>
          </cell>
          <cell r="C926">
            <v>-2475706.52</v>
          </cell>
          <cell r="D926" t="str">
            <v>202</v>
          </cell>
          <cell r="E926" t="str">
            <v>407</v>
          </cell>
          <cell r="F926">
            <v>-1284415.29</v>
          </cell>
          <cell r="G926">
            <v>5</v>
          </cell>
          <cell r="H926" t="str">
            <v>2012-05-31</v>
          </cell>
          <cell r="I926" t="str">
            <v>14900</v>
          </cell>
        </row>
        <row r="927">
          <cell r="A927" t="str">
            <v>481004</v>
          </cell>
          <cell r="B927" t="str">
            <v>1015</v>
          </cell>
          <cell r="C927">
            <v>-5627.49</v>
          </cell>
          <cell r="D927" t="str">
            <v>202</v>
          </cell>
          <cell r="E927" t="str">
            <v>407</v>
          </cell>
          <cell r="F927">
            <v>-1985.32</v>
          </cell>
          <cell r="G927">
            <v>6</v>
          </cell>
          <cell r="H927" t="str">
            <v>2012-06-30</v>
          </cell>
          <cell r="I927" t="str">
            <v>11600</v>
          </cell>
        </row>
        <row r="928">
          <cell r="A928" t="str">
            <v>481004</v>
          </cell>
          <cell r="B928" t="str">
            <v>1015</v>
          </cell>
          <cell r="C928">
            <v>-1969732.94</v>
          </cell>
          <cell r="D928" t="str">
            <v>202</v>
          </cell>
          <cell r="E928" t="str">
            <v>407</v>
          </cell>
          <cell r="F928">
            <v>-875491.66</v>
          </cell>
          <cell r="G928">
            <v>6</v>
          </cell>
          <cell r="H928" t="str">
            <v>2012-06-30</v>
          </cell>
          <cell r="I928" t="str">
            <v>14900</v>
          </cell>
        </row>
        <row r="929">
          <cell r="A929" t="str">
            <v>481004</v>
          </cell>
          <cell r="B929" t="str">
            <v>1015</v>
          </cell>
          <cell r="C929">
            <v>-4574.75</v>
          </cell>
          <cell r="D929" t="str">
            <v>202</v>
          </cell>
          <cell r="E929" t="str">
            <v>407</v>
          </cell>
          <cell r="F929">
            <v>-1227.27</v>
          </cell>
          <cell r="G929">
            <v>7</v>
          </cell>
          <cell r="H929" t="str">
            <v>2012-07-31</v>
          </cell>
          <cell r="I929" t="str">
            <v>11600</v>
          </cell>
        </row>
        <row r="930">
          <cell r="A930" t="str">
            <v>481004</v>
          </cell>
          <cell r="B930" t="str">
            <v>1015</v>
          </cell>
          <cell r="C930">
            <v>-1643594.76</v>
          </cell>
          <cell r="D930" t="str">
            <v>202</v>
          </cell>
          <cell r="E930" t="str">
            <v>407</v>
          </cell>
          <cell r="F930">
            <v>-587140.31999999995</v>
          </cell>
          <cell r="G930">
            <v>7</v>
          </cell>
          <cell r="H930" t="str">
            <v>2012-07-31</v>
          </cell>
          <cell r="I930" t="str">
            <v>14900</v>
          </cell>
        </row>
        <row r="931">
          <cell r="A931" t="str">
            <v>481004</v>
          </cell>
          <cell r="B931" t="str">
            <v>1015</v>
          </cell>
          <cell r="C931">
            <v>-4883.09</v>
          </cell>
          <cell r="D931" t="str">
            <v>202</v>
          </cell>
          <cell r="E931" t="str">
            <v>407</v>
          </cell>
          <cell r="F931">
            <v>-1458.48</v>
          </cell>
          <cell r="G931">
            <v>8</v>
          </cell>
          <cell r="H931" t="str">
            <v>2012-08-31</v>
          </cell>
          <cell r="I931" t="str">
            <v>11600</v>
          </cell>
        </row>
        <row r="932">
          <cell r="A932" t="str">
            <v>481004</v>
          </cell>
          <cell r="B932" t="str">
            <v>1015</v>
          </cell>
          <cell r="C932">
            <v>-1533845.45</v>
          </cell>
          <cell r="D932" t="str">
            <v>202</v>
          </cell>
          <cell r="E932" t="str">
            <v>407</v>
          </cell>
          <cell r="F932">
            <v>-486028.34</v>
          </cell>
          <cell r="G932">
            <v>8</v>
          </cell>
          <cell r="H932" t="str">
            <v>2012-08-31</v>
          </cell>
          <cell r="I932" t="str">
            <v>14900</v>
          </cell>
        </row>
        <row r="933">
          <cell r="A933" t="str">
            <v>481004</v>
          </cell>
          <cell r="B933" t="str">
            <v>1015</v>
          </cell>
          <cell r="C933">
            <v>-5011.8599999999997</v>
          </cell>
          <cell r="D933" t="str">
            <v>202</v>
          </cell>
          <cell r="E933" t="str">
            <v>407</v>
          </cell>
          <cell r="F933">
            <v>-1545.2</v>
          </cell>
          <cell r="G933">
            <v>9</v>
          </cell>
          <cell r="H933" t="str">
            <v>2012-09-30</v>
          </cell>
          <cell r="I933" t="str">
            <v>11600</v>
          </cell>
        </row>
        <row r="934">
          <cell r="A934" t="str">
            <v>481004</v>
          </cell>
          <cell r="B934" t="str">
            <v>1015</v>
          </cell>
          <cell r="C934">
            <v>-1635629.3</v>
          </cell>
          <cell r="D934" t="str">
            <v>202</v>
          </cell>
          <cell r="E934" t="str">
            <v>407</v>
          </cell>
          <cell r="F934">
            <v>-578647.63</v>
          </cell>
          <cell r="G934">
            <v>9</v>
          </cell>
          <cell r="H934" t="str">
            <v>2012-09-30</v>
          </cell>
          <cell r="I934" t="str">
            <v>14900</v>
          </cell>
        </row>
        <row r="935">
          <cell r="A935" t="str">
            <v>481004</v>
          </cell>
          <cell r="B935" t="str">
            <v>1015</v>
          </cell>
          <cell r="C935">
            <v>-6527.11</v>
          </cell>
          <cell r="D935" t="str">
            <v>202</v>
          </cell>
          <cell r="E935" t="str">
            <v>407</v>
          </cell>
          <cell r="F935">
            <v>-2449.9499999999998</v>
          </cell>
          <cell r="G935">
            <v>10</v>
          </cell>
          <cell r="H935" t="str">
            <v>2012-10-31</v>
          </cell>
          <cell r="I935" t="str">
            <v>11600</v>
          </cell>
        </row>
        <row r="936">
          <cell r="A936" t="str">
            <v>481004</v>
          </cell>
          <cell r="B936" t="str">
            <v>1015</v>
          </cell>
          <cell r="C936">
            <v>-1829927.32</v>
          </cell>
          <cell r="D936" t="str">
            <v>202</v>
          </cell>
          <cell r="E936" t="str">
            <v>407</v>
          </cell>
          <cell r="F936">
            <v>-734238.89</v>
          </cell>
          <cell r="G936">
            <v>10</v>
          </cell>
          <cell r="H936" t="str">
            <v>2012-10-31</v>
          </cell>
          <cell r="I936" t="str">
            <v>14900</v>
          </cell>
        </row>
        <row r="937">
          <cell r="A937" t="str">
            <v>481004</v>
          </cell>
          <cell r="B937" t="str">
            <v>1015</v>
          </cell>
          <cell r="C937">
            <v>-12469.9</v>
          </cell>
          <cell r="D937" t="str">
            <v>202</v>
          </cell>
          <cell r="E937" t="str">
            <v>407</v>
          </cell>
          <cell r="F937">
            <v>-6233.21</v>
          </cell>
          <cell r="G937">
            <v>11</v>
          </cell>
          <cell r="H937" t="str">
            <v>2012-11-30</v>
          </cell>
          <cell r="I937" t="str">
            <v>11600</v>
          </cell>
        </row>
        <row r="938">
          <cell r="A938" t="str">
            <v>481004</v>
          </cell>
          <cell r="B938" t="str">
            <v>1015</v>
          </cell>
          <cell r="C938">
            <v>-3552316.62</v>
          </cell>
          <cell r="D938" t="str">
            <v>202</v>
          </cell>
          <cell r="E938" t="str">
            <v>407</v>
          </cell>
          <cell r="F938">
            <v>-2044356.15</v>
          </cell>
          <cell r="G938">
            <v>11</v>
          </cell>
          <cell r="H938" t="str">
            <v>2012-11-30</v>
          </cell>
          <cell r="I938" t="str">
            <v>14900</v>
          </cell>
        </row>
        <row r="939">
          <cell r="A939" t="str">
            <v>481004</v>
          </cell>
          <cell r="B939" t="str">
            <v>1015</v>
          </cell>
          <cell r="C939">
            <v>-17639.89</v>
          </cell>
          <cell r="D939" t="str">
            <v>202</v>
          </cell>
          <cell r="E939" t="str">
            <v>407</v>
          </cell>
          <cell r="F939">
            <v>-9394</v>
          </cell>
          <cell r="G939">
            <v>12</v>
          </cell>
          <cell r="H939" t="str">
            <v>2012-12-31</v>
          </cell>
          <cell r="I939" t="str">
            <v>11600</v>
          </cell>
        </row>
        <row r="940">
          <cell r="A940" t="str">
            <v>481004</v>
          </cell>
          <cell r="B940" t="str">
            <v>1015</v>
          </cell>
          <cell r="C940">
            <v>-5545959.1200000001</v>
          </cell>
          <cell r="D940" t="str">
            <v>202</v>
          </cell>
          <cell r="E940" t="str">
            <v>407</v>
          </cell>
          <cell r="F940">
            <v>-3303674.74</v>
          </cell>
          <cell r="G940">
            <v>12</v>
          </cell>
          <cell r="H940" t="str">
            <v>2012-12-31</v>
          </cell>
          <cell r="I940" t="str">
            <v>14900</v>
          </cell>
        </row>
        <row r="941">
          <cell r="A941" t="str">
            <v>481004</v>
          </cell>
          <cell r="B941" t="str">
            <v>1015</v>
          </cell>
          <cell r="C941">
            <v>-18820.849999999999</v>
          </cell>
          <cell r="D941" t="str">
            <v>202</v>
          </cell>
          <cell r="E941" t="str">
            <v>451</v>
          </cell>
          <cell r="F941">
            <v>-27241.19</v>
          </cell>
          <cell r="G941">
            <v>1</v>
          </cell>
          <cell r="H941" t="str">
            <v>2012-01-31</v>
          </cell>
          <cell r="I941" t="str">
            <v>15600</v>
          </cell>
        </row>
        <row r="942">
          <cell r="A942" t="str">
            <v>481004</v>
          </cell>
          <cell r="B942" t="str">
            <v>1015</v>
          </cell>
          <cell r="C942">
            <v>-15541.99</v>
          </cell>
          <cell r="D942" t="str">
            <v>202</v>
          </cell>
          <cell r="E942" t="str">
            <v>451</v>
          </cell>
          <cell r="F942">
            <v>-22275.78</v>
          </cell>
          <cell r="G942">
            <v>2</v>
          </cell>
          <cell r="H942" t="str">
            <v>2012-02-29</v>
          </cell>
          <cell r="I942" t="str">
            <v>15600</v>
          </cell>
        </row>
        <row r="943">
          <cell r="A943" t="str">
            <v>481004</v>
          </cell>
          <cell r="B943" t="str">
            <v>1015</v>
          </cell>
          <cell r="C943">
            <v>-18554.560000000001</v>
          </cell>
          <cell r="D943" t="str">
            <v>202</v>
          </cell>
          <cell r="E943" t="str">
            <v>451</v>
          </cell>
          <cell r="F943">
            <v>-25704.78</v>
          </cell>
          <cell r="G943">
            <v>3</v>
          </cell>
          <cell r="H943" t="str">
            <v>2012-03-31</v>
          </cell>
          <cell r="I943" t="str">
            <v>15600</v>
          </cell>
        </row>
        <row r="944">
          <cell r="A944" t="str">
            <v>481004</v>
          </cell>
          <cell r="B944" t="str">
            <v>1015</v>
          </cell>
          <cell r="C944">
            <v>-13334.91</v>
          </cell>
          <cell r="D944" t="str">
            <v>202</v>
          </cell>
          <cell r="E944" t="str">
            <v>451</v>
          </cell>
          <cell r="F944">
            <v>-17365.48</v>
          </cell>
          <cell r="G944">
            <v>4</v>
          </cell>
          <cell r="H944" t="str">
            <v>2012-04-30</v>
          </cell>
          <cell r="I944" t="str">
            <v>15600</v>
          </cell>
        </row>
        <row r="945">
          <cell r="A945" t="str">
            <v>481004</v>
          </cell>
          <cell r="B945" t="str">
            <v>1015</v>
          </cell>
          <cell r="C945">
            <v>-14444.42</v>
          </cell>
          <cell r="D945" t="str">
            <v>202</v>
          </cell>
          <cell r="E945" t="str">
            <v>451</v>
          </cell>
          <cell r="F945">
            <v>-19805.25</v>
          </cell>
          <cell r="G945">
            <v>5</v>
          </cell>
          <cell r="H945" t="str">
            <v>2012-05-31</v>
          </cell>
          <cell r="I945" t="str">
            <v>15600</v>
          </cell>
        </row>
        <row r="946">
          <cell r="A946" t="str">
            <v>481004</v>
          </cell>
          <cell r="B946" t="str">
            <v>1015</v>
          </cell>
          <cell r="C946">
            <v>-9934.51</v>
          </cell>
          <cell r="D946" t="str">
            <v>202</v>
          </cell>
          <cell r="E946" t="str">
            <v>451</v>
          </cell>
          <cell r="F946">
            <v>-11068.03</v>
          </cell>
          <cell r="G946">
            <v>6</v>
          </cell>
          <cell r="H946" t="str">
            <v>2012-06-30</v>
          </cell>
          <cell r="I946" t="str">
            <v>15600</v>
          </cell>
        </row>
        <row r="947">
          <cell r="A947" t="str">
            <v>481004</v>
          </cell>
          <cell r="B947" t="str">
            <v>1015</v>
          </cell>
          <cell r="C947">
            <v>-10069.549999999999</v>
          </cell>
          <cell r="D947" t="str">
            <v>202</v>
          </cell>
          <cell r="E947" t="str">
            <v>451</v>
          </cell>
          <cell r="F947">
            <v>-11124.98</v>
          </cell>
          <cell r="G947">
            <v>7</v>
          </cell>
          <cell r="H947" t="str">
            <v>2012-07-31</v>
          </cell>
          <cell r="I947" t="str">
            <v>15600</v>
          </cell>
        </row>
        <row r="948">
          <cell r="A948" t="str">
            <v>481004</v>
          </cell>
          <cell r="B948" t="str">
            <v>1015</v>
          </cell>
          <cell r="C948">
            <v>-10337.030000000001</v>
          </cell>
          <cell r="D948" t="str">
            <v>202</v>
          </cell>
          <cell r="E948" t="str">
            <v>451</v>
          </cell>
          <cell r="F948">
            <v>-11544.95</v>
          </cell>
          <cell r="G948">
            <v>8</v>
          </cell>
          <cell r="H948" t="str">
            <v>2012-08-31</v>
          </cell>
          <cell r="I948" t="str">
            <v>15600</v>
          </cell>
        </row>
        <row r="949">
          <cell r="A949" t="str">
            <v>481004</v>
          </cell>
          <cell r="B949" t="str">
            <v>1015</v>
          </cell>
          <cell r="C949">
            <v>-10149.93</v>
          </cell>
          <cell r="D949" t="str">
            <v>202</v>
          </cell>
          <cell r="E949" t="str">
            <v>451</v>
          </cell>
          <cell r="F949">
            <v>-11302.32</v>
          </cell>
          <cell r="G949">
            <v>9</v>
          </cell>
          <cell r="H949" t="str">
            <v>2012-09-30</v>
          </cell>
          <cell r="I949" t="str">
            <v>15600</v>
          </cell>
        </row>
        <row r="950">
          <cell r="A950" t="str">
            <v>481004</v>
          </cell>
          <cell r="B950" t="str">
            <v>1015</v>
          </cell>
          <cell r="C950">
            <v>-11785.66</v>
          </cell>
          <cell r="D950" t="str">
            <v>202</v>
          </cell>
          <cell r="E950" t="str">
            <v>451</v>
          </cell>
          <cell r="F950">
            <v>-18861.55</v>
          </cell>
          <cell r="G950">
            <v>10</v>
          </cell>
          <cell r="H950" t="str">
            <v>2012-10-31</v>
          </cell>
          <cell r="I950" t="str">
            <v>15600</v>
          </cell>
        </row>
        <row r="951">
          <cell r="A951" t="str">
            <v>481004</v>
          </cell>
          <cell r="B951" t="str">
            <v>1015</v>
          </cell>
          <cell r="C951">
            <v>-12487.26</v>
          </cell>
          <cell r="D951" t="str">
            <v>202</v>
          </cell>
          <cell r="E951" t="str">
            <v>451</v>
          </cell>
          <cell r="F951">
            <v>-21217.32</v>
          </cell>
          <cell r="G951">
            <v>11</v>
          </cell>
          <cell r="H951" t="str">
            <v>2012-11-30</v>
          </cell>
          <cell r="I951" t="str">
            <v>15600</v>
          </cell>
        </row>
        <row r="952">
          <cell r="A952" t="str">
            <v>481004</v>
          </cell>
          <cell r="B952" t="str">
            <v>1015</v>
          </cell>
          <cell r="C952">
            <v>-15606.42</v>
          </cell>
          <cell r="D952" t="str">
            <v>202</v>
          </cell>
          <cell r="E952" t="str">
            <v>451</v>
          </cell>
          <cell r="F952">
            <v>-28711.48</v>
          </cell>
          <cell r="G952">
            <v>12</v>
          </cell>
          <cell r="H952" t="str">
            <v>2012-12-31</v>
          </cell>
          <cell r="I952" t="str">
            <v>15600</v>
          </cell>
        </row>
        <row r="953">
          <cell r="A953" t="str">
            <v>481004</v>
          </cell>
          <cell r="B953" t="str">
            <v>1015</v>
          </cell>
          <cell r="C953">
            <v>-431233.9</v>
          </cell>
          <cell r="D953" t="str">
            <v>202</v>
          </cell>
          <cell r="E953" t="str">
            <v>453</v>
          </cell>
          <cell r="F953">
            <v>-230769.67</v>
          </cell>
          <cell r="G953">
            <v>1</v>
          </cell>
          <cell r="H953" t="str">
            <v>2012-01-31</v>
          </cell>
          <cell r="I953" t="str">
            <v>15600</v>
          </cell>
        </row>
        <row r="954">
          <cell r="A954" t="str">
            <v>481004</v>
          </cell>
          <cell r="B954" t="str">
            <v>1015</v>
          </cell>
          <cell r="C954">
            <v>-396428.16</v>
          </cell>
          <cell r="D954" t="str">
            <v>202</v>
          </cell>
          <cell r="E954" t="str">
            <v>453</v>
          </cell>
          <cell r="F954">
            <v>-205053.27</v>
          </cell>
          <cell r="G954">
            <v>2</v>
          </cell>
          <cell r="H954" t="str">
            <v>2012-02-29</v>
          </cell>
          <cell r="I954" t="str">
            <v>15600</v>
          </cell>
        </row>
        <row r="955">
          <cell r="A955" t="str">
            <v>481004</v>
          </cell>
          <cell r="B955" t="str">
            <v>1015</v>
          </cell>
          <cell r="C955">
            <v>-394237.33</v>
          </cell>
          <cell r="D955" t="str">
            <v>202</v>
          </cell>
          <cell r="E955" t="str">
            <v>453</v>
          </cell>
          <cell r="F955">
            <v>-204011.09</v>
          </cell>
          <cell r="G955">
            <v>3</v>
          </cell>
          <cell r="H955" t="str">
            <v>2012-03-31</v>
          </cell>
          <cell r="I955" t="str">
            <v>15600</v>
          </cell>
        </row>
        <row r="956">
          <cell r="A956" t="str">
            <v>481004</v>
          </cell>
          <cell r="B956" t="str">
            <v>1015</v>
          </cell>
          <cell r="C956">
            <v>-273510.84999999998</v>
          </cell>
          <cell r="D956" t="str">
            <v>202</v>
          </cell>
          <cell r="E956" t="str">
            <v>453</v>
          </cell>
          <cell r="F956">
            <v>-121687.44</v>
          </cell>
          <cell r="G956">
            <v>4</v>
          </cell>
          <cell r="H956" t="str">
            <v>2012-04-30</v>
          </cell>
          <cell r="I956" t="str">
            <v>15600</v>
          </cell>
        </row>
        <row r="957">
          <cell r="A957" t="str">
            <v>481004</v>
          </cell>
          <cell r="B957" t="str">
            <v>1015</v>
          </cell>
          <cell r="C957">
            <v>-211995.83</v>
          </cell>
          <cell r="D957" t="str">
            <v>202</v>
          </cell>
          <cell r="E957" t="str">
            <v>453</v>
          </cell>
          <cell r="F957">
            <v>-82352.289999999994</v>
          </cell>
          <cell r="G957">
            <v>5</v>
          </cell>
          <cell r="H957" t="str">
            <v>2012-05-31</v>
          </cell>
          <cell r="I957" t="str">
            <v>15600</v>
          </cell>
        </row>
        <row r="958">
          <cell r="A958" t="str">
            <v>481004</v>
          </cell>
          <cell r="B958" t="str">
            <v>1015</v>
          </cell>
          <cell r="C958">
            <v>-158446.35999999999</v>
          </cell>
          <cell r="D958" t="str">
            <v>202</v>
          </cell>
          <cell r="E958" t="str">
            <v>453</v>
          </cell>
          <cell r="F958">
            <v>-50067.15</v>
          </cell>
          <cell r="G958">
            <v>6</v>
          </cell>
          <cell r="H958" t="str">
            <v>2012-06-30</v>
          </cell>
          <cell r="I958" t="str">
            <v>15600</v>
          </cell>
        </row>
        <row r="959">
          <cell r="A959" t="str">
            <v>481004</v>
          </cell>
          <cell r="B959" t="str">
            <v>1015</v>
          </cell>
          <cell r="C959">
            <v>-116827.52</v>
          </cell>
          <cell r="D959" t="str">
            <v>202</v>
          </cell>
          <cell r="E959" t="str">
            <v>453</v>
          </cell>
          <cell r="F959">
            <v>-25245.84</v>
          </cell>
          <cell r="G959">
            <v>7</v>
          </cell>
          <cell r="H959" t="str">
            <v>2012-07-31</v>
          </cell>
          <cell r="I959" t="str">
            <v>15600</v>
          </cell>
        </row>
        <row r="960">
          <cell r="A960" t="str">
            <v>481004</v>
          </cell>
          <cell r="B960" t="str">
            <v>1015</v>
          </cell>
          <cell r="C960">
            <v>-107239.08</v>
          </cell>
          <cell r="D960" t="str">
            <v>202</v>
          </cell>
          <cell r="E960" t="str">
            <v>453</v>
          </cell>
          <cell r="F960">
            <v>-19807.62</v>
          </cell>
          <cell r="G960">
            <v>8</v>
          </cell>
          <cell r="H960" t="str">
            <v>2012-08-31</v>
          </cell>
          <cell r="I960" t="str">
            <v>15600</v>
          </cell>
        </row>
        <row r="961">
          <cell r="A961" t="str">
            <v>481004</v>
          </cell>
          <cell r="B961" t="str">
            <v>1015</v>
          </cell>
          <cell r="C961">
            <v>-113035.95</v>
          </cell>
          <cell r="D961" t="str">
            <v>202</v>
          </cell>
          <cell r="E961" t="str">
            <v>453</v>
          </cell>
          <cell r="F961">
            <v>-23337.7</v>
          </cell>
          <cell r="G961">
            <v>9</v>
          </cell>
          <cell r="H961" t="str">
            <v>2012-09-30</v>
          </cell>
          <cell r="I961" t="str">
            <v>15600</v>
          </cell>
        </row>
        <row r="962">
          <cell r="A962" t="str">
            <v>481004</v>
          </cell>
          <cell r="B962" t="str">
            <v>1015</v>
          </cell>
          <cell r="C962">
            <v>-127054.33</v>
          </cell>
          <cell r="D962" t="str">
            <v>202</v>
          </cell>
          <cell r="E962" t="str">
            <v>453</v>
          </cell>
          <cell r="F962">
            <v>-38344.720000000001</v>
          </cell>
          <cell r="G962">
            <v>10</v>
          </cell>
          <cell r="H962" t="str">
            <v>2012-10-31</v>
          </cell>
          <cell r="I962" t="str">
            <v>15600</v>
          </cell>
        </row>
        <row r="963">
          <cell r="A963" t="str">
            <v>481004</v>
          </cell>
          <cell r="B963" t="str">
            <v>1015</v>
          </cell>
          <cell r="C963">
            <v>-258360.1</v>
          </cell>
          <cell r="D963" t="str">
            <v>202</v>
          </cell>
          <cell r="E963" t="str">
            <v>453</v>
          </cell>
          <cell r="F963">
            <v>-109837.01</v>
          </cell>
          <cell r="G963">
            <v>11</v>
          </cell>
          <cell r="H963" t="str">
            <v>2012-11-30</v>
          </cell>
          <cell r="I963" t="str">
            <v>15600</v>
          </cell>
        </row>
        <row r="964">
          <cell r="A964" t="str">
            <v>481004</v>
          </cell>
          <cell r="B964" t="str">
            <v>1015</v>
          </cell>
          <cell r="C964">
            <v>-359835.36</v>
          </cell>
          <cell r="D964" t="str">
            <v>202</v>
          </cell>
          <cell r="E964" t="str">
            <v>453</v>
          </cell>
          <cell r="F964">
            <v>-166341.65</v>
          </cell>
          <cell r="G964">
            <v>12</v>
          </cell>
          <cell r="H964" t="str">
            <v>2012-12-31</v>
          </cell>
          <cell r="I964" t="str">
            <v>15600</v>
          </cell>
        </row>
        <row r="965">
          <cell r="A965" t="str">
            <v>481004</v>
          </cell>
          <cell r="B965" t="str">
            <v>1015</v>
          </cell>
          <cell r="C965">
            <v>-277.88</v>
          </cell>
          <cell r="D965" t="str">
            <v>203</v>
          </cell>
          <cell r="E965" t="str">
            <v>402</v>
          </cell>
          <cell r="F965">
            <v>0</v>
          </cell>
          <cell r="G965">
            <v>1</v>
          </cell>
          <cell r="H965" t="str">
            <v>2012-01-31</v>
          </cell>
          <cell r="I965" t="str">
            <v>11600</v>
          </cell>
        </row>
        <row r="966">
          <cell r="A966" t="str">
            <v>481004</v>
          </cell>
          <cell r="B966" t="str">
            <v>1015</v>
          </cell>
          <cell r="C966">
            <v>-272864.15999999997</v>
          </cell>
          <cell r="D966" t="str">
            <v>203</v>
          </cell>
          <cell r="E966" t="str">
            <v>402</v>
          </cell>
          <cell r="F966">
            <v>0</v>
          </cell>
          <cell r="G966">
            <v>1</v>
          </cell>
          <cell r="H966" t="str">
            <v>2012-01-31</v>
          </cell>
          <cell r="I966" t="str">
            <v>14900</v>
          </cell>
        </row>
        <row r="967">
          <cell r="A967" t="str">
            <v>481004</v>
          </cell>
          <cell r="B967" t="str">
            <v>1015</v>
          </cell>
          <cell r="C967">
            <v>-518</v>
          </cell>
          <cell r="D967" t="str">
            <v>203</v>
          </cell>
          <cell r="E967" t="str">
            <v>402</v>
          </cell>
          <cell r="F967">
            <v>0</v>
          </cell>
          <cell r="G967">
            <v>2</v>
          </cell>
          <cell r="H967" t="str">
            <v>2012-02-29</v>
          </cell>
          <cell r="I967" t="str">
            <v>11600</v>
          </cell>
        </row>
        <row r="968">
          <cell r="A968" t="str">
            <v>481004</v>
          </cell>
          <cell r="B968" t="str">
            <v>1015</v>
          </cell>
          <cell r="C968">
            <v>-627682.26</v>
          </cell>
          <cell r="D968" t="str">
            <v>203</v>
          </cell>
          <cell r="E968" t="str">
            <v>402</v>
          </cell>
          <cell r="F968">
            <v>0</v>
          </cell>
          <cell r="G968">
            <v>2</v>
          </cell>
          <cell r="H968" t="str">
            <v>2012-02-29</v>
          </cell>
          <cell r="I968" t="str">
            <v>14900</v>
          </cell>
        </row>
        <row r="969">
          <cell r="A969" t="str">
            <v>481004</v>
          </cell>
          <cell r="B969" t="str">
            <v>1015</v>
          </cell>
          <cell r="C969">
            <v>-454.62</v>
          </cell>
          <cell r="D969" t="str">
            <v>203</v>
          </cell>
          <cell r="E969" t="str">
            <v>402</v>
          </cell>
          <cell r="F969">
            <v>0</v>
          </cell>
          <cell r="G969">
            <v>3</v>
          </cell>
          <cell r="H969" t="str">
            <v>2012-03-31</v>
          </cell>
          <cell r="I969" t="str">
            <v>11600</v>
          </cell>
        </row>
        <row r="970">
          <cell r="A970" t="str">
            <v>481004</v>
          </cell>
          <cell r="B970" t="str">
            <v>1015</v>
          </cell>
          <cell r="C970">
            <v>-473907.83</v>
          </cell>
          <cell r="D970" t="str">
            <v>203</v>
          </cell>
          <cell r="E970" t="str">
            <v>402</v>
          </cell>
          <cell r="F970">
            <v>0</v>
          </cell>
          <cell r="G970">
            <v>3</v>
          </cell>
          <cell r="H970" t="str">
            <v>2012-03-31</v>
          </cell>
          <cell r="I970" t="str">
            <v>14900</v>
          </cell>
        </row>
        <row r="971">
          <cell r="A971" t="str">
            <v>481004</v>
          </cell>
          <cell r="B971" t="str">
            <v>1015</v>
          </cell>
          <cell r="C971">
            <v>-176.44</v>
          </cell>
          <cell r="D971" t="str">
            <v>203</v>
          </cell>
          <cell r="E971" t="str">
            <v>402</v>
          </cell>
          <cell r="F971">
            <v>0</v>
          </cell>
          <cell r="G971">
            <v>4</v>
          </cell>
          <cell r="H971" t="str">
            <v>2012-04-30</v>
          </cell>
          <cell r="I971" t="str">
            <v>11600</v>
          </cell>
        </row>
        <row r="972">
          <cell r="A972" t="str">
            <v>481004</v>
          </cell>
          <cell r="B972" t="str">
            <v>1015</v>
          </cell>
          <cell r="C972">
            <v>-164072.47</v>
          </cell>
          <cell r="D972" t="str">
            <v>203</v>
          </cell>
          <cell r="E972" t="str">
            <v>402</v>
          </cell>
          <cell r="F972">
            <v>0</v>
          </cell>
          <cell r="G972">
            <v>4</v>
          </cell>
          <cell r="H972" t="str">
            <v>2012-04-30</v>
          </cell>
          <cell r="I972" t="str">
            <v>14900</v>
          </cell>
        </row>
        <row r="973">
          <cell r="A973" t="str">
            <v>481004</v>
          </cell>
          <cell r="B973" t="str">
            <v>1015</v>
          </cell>
          <cell r="C973">
            <v>-161.27000000000001</v>
          </cell>
          <cell r="D973" t="str">
            <v>203</v>
          </cell>
          <cell r="E973" t="str">
            <v>402</v>
          </cell>
          <cell r="F973">
            <v>0</v>
          </cell>
          <cell r="G973">
            <v>5</v>
          </cell>
          <cell r="H973" t="str">
            <v>2012-05-31</v>
          </cell>
          <cell r="I973" t="str">
            <v>11600</v>
          </cell>
        </row>
        <row r="974">
          <cell r="A974" t="str">
            <v>481004</v>
          </cell>
          <cell r="B974" t="str">
            <v>1015</v>
          </cell>
          <cell r="C974">
            <v>-185634.93</v>
          </cell>
          <cell r="D974" t="str">
            <v>203</v>
          </cell>
          <cell r="E974" t="str">
            <v>402</v>
          </cell>
          <cell r="F974">
            <v>0</v>
          </cell>
          <cell r="G974">
            <v>5</v>
          </cell>
          <cell r="H974" t="str">
            <v>2012-05-31</v>
          </cell>
          <cell r="I974" t="str">
            <v>14900</v>
          </cell>
        </row>
        <row r="975">
          <cell r="A975" t="str">
            <v>481004</v>
          </cell>
          <cell r="B975" t="str">
            <v>1015</v>
          </cell>
          <cell r="C975">
            <v>-107.65</v>
          </cell>
          <cell r="D975" t="str">
            <v>203</v>
          </cell>
          <cell r="E975" t="str">
            <v>402</v>
          </cell>
          <cell r="F975">
            <v>0</v>
          </cell>
          <cell r="G975">
            <v>6</v>
          </cell>
          <cell r="H975" t="str">
            <v>2012-06-30</v>
          </cell>
          <cell r="I975" t="str">
            <v>11600</v>
          </cell>
        </row>
        <row r="976">
          <cell r="A976" t="str">
            <v>481004</v>
          </cell>
          <cell r="B976" t="str">
            <v>1015</v>
          </cell>
          <cell r="C976">
            <v>-171733.16</v>
          </cell>
          <cell r="D976" t="str">
            <v>203</v>
          </cell>
          <cell r="E976" t="str">
            <v>402</v>
          </cell>
          <cell r="F976">
            <v>0</v>
          </cell>
          <cell r="G976">
            <v>6</v>
          </cell>
          <cell r="H976" t="str">
            <v>2012-06-30</v>
          </cell>
          <cell r="I976" t="str">
            <v>14900</v>
          </cell>
        </row>
        <row r="977">
          <cell r="A977" t="str">
            <v>481004</v>
          </cell>
          <cell r="B977" t="str">
            <v>1015</v>
          </cell>
          <cell r="C977">
            <v>-95.79</v>
          </cell>
          <cell r="D977" t="str">
            <v>203</v>
          </cell>
          <cell r="E977" t="str">
            <v>402</v>
          </cell>
          <cell r="F977">
            <v>0</v>
          </cell>
          <cell r="G977">
            <v>7</v>
          </cell>
          <cell r="H977" t="str">
            <v>2012-07-31</v>
          </cell>
          <cell r="I977" t="str">
            <v>11600</v>
          </cell>
        </row>
        <row r="978">
          <cell r="A978" t="str">
            <v>481004</v>
          </cell>
          <cell r="B978" t="str">
            <v>1015</v>
          </cell>
          <cell r="C978">
            <v>-114462.74</v>
          </cell>
          <cell r="D978" t="str">
            <v>203</v>
          </cell>
          <cell r="E978" t="str">
            <v>402</v>
          </cell>
          <cell r="F978">
            <v>0</v>
          </cell>
          <cell r="G978">
            <v>7</v>
          </cell>
          <cell r="H978" t="str">
            <v>2012-07-31</v>
          </cell>
          <cell r="I978" t="str">
            <v>14900</v>
          </cell>
        </row>
        <row r="979">
          <cell r="A979" t="str">
            <v>481004</v>
          </cell>
          <cell r="B979" t="str">
            <v>1015</v>
          </cell>
          <cell r="C979">
            <v>-102.69</v>
          </cell>
          <cell r="D979" t="str">
            <v>203</v>
          </cell>
          <cell r="E979" t="str">
            <v>402</v>
          </cell>
          <cell r="F979">
            <v>0</v>
          </cell>
          <cell r="G979">
            <v>8</v>
          </cell>
          <cell r="H979" t="str">
            <v>2012-08-31</v>
          </cell>
          <cell r="I979" t="str">
            <v>11600</v>
          </cell>
        </row>
        <row r="980">
          <cell r="A980" t="str">
            <v>481004</v>
          </cell>
          <cell r="B980" t="str">
            <v>1015</v>
          </cell>
          <cell r="C980">
            <v>-118531.4</v>
          </cell>
          <cell r="D980" t="str">
            <v>203</v>
          </cell>
          <cell r="E980" t="str">
            <v>402</v>
          </cell>
          <cell r="F980">
            <v>0</v>
          </cell>
          <cell r="G980">
            <v>8</v>
          </cell>
          <cell r="H980" t="str">
            <v>2012-08-31</v>
          </cell>
          <cell r="I980" t="str">
            <v>14900</v>
          </cell>
        </row>
        <row r="981">
          <cell r="A981" t="str">
            <v>481004</v>
          </cell>
          <cell r="B981" t="str">
            <v>1015</v>
          </cell>
          <cell r="C981">
            <v>-129.72</v>
          </cell>
          <cell r="D981" t="str">
            <v>203</v>
          </cell>
          <cell r="E981" t="str">
            <v>402</v>
          </cell>
          <cell r="F981">
            <v>0</v>
          </cell>
          <cell r="G981">
            <v>9</v>
          </cell>
          <cell r="H981" t="str">
            <v>2012-09-30</v>
          </cell>
          <cell r="I981" t="str">
            <v>11600</v>
          </cell>
        </row>
        <row r="982">
          <cell r="A982" t="str">
            <v>481004</v>
          </cell>
          <cell r="B982" t="str">
            <v>1015</v>
          </cell>
          <cell r="C982">
            <v>-105958.92</v>
          </cell>
          <cell r="D982" t="str">
            <v>203</v>
          </cell>
          <cell r="E982" t="str">
            <v>402</v>
          </cell>
          <cell r="F982">
            <v>0</v>
          </cell>
          <cell r="G982">
            <v>9</v>
          </cell>
          <cell r="H982" t="str">
            <v>2012-09-30</v>
          </cell>
          <cell r="I982" t="str">
            <v>14900</v>
          </cell>
        </row>
        <row r="983">
          <cell r="A983" t="str">
            <v>481004</v>
          </cell>
          <cell r="B983" t="str">
            <v>1015</v>
          </cell>
          <cell r="C983">
            <v>-163.12</v>
          </cell>
          <cell r="D983" t="str">
            <v>203</v>
          </cell>
          <cell r="E983" t="str">
            <v>402</v>
          </cell>
          <cell r="F983">
            <v>0</v>
          </cell>
          <cell r="G983">
            <v>10</v>
          </cell>
          <cell r="H983" t="str">
            <v>2012-10-31</v>
          </cell>
          <cell r="I983" t="str">
            <v>11600</v>
          </cell>
        </row>
        <row r="984">
          <cell r="A984" t="str">
            <v>481004</v>
          </cell>
          <cell r="B984" t="str">
            <v>1015</v>
          </cell>
          <cell r="C984">
            <v>-194799.88</v>
          </cell>
          <cell r="D984" t="str">
            <v>203</v>
          </cell>
          <cell r="E984" t="str">
            <v>402</v>
          </cell>
          <cell r="F984">
            <v>0</v>
          </cell>
          <cell r="G984">
            <v>10</v>
          </cell>
          <cell r="H984" t="str">
            <v>2012-10-31</v>
          </cell>
          <cell r="I984" t="str">
            <v>14900</v>
          </cell>
        </row>
        <row r="985">
          <cell r="A985" t="str">
            <v>481004</v>
          </cell>
          <cell r="B985" t="str">
            <v>1015</v>
          </cell>
          <cell r="C985">
            <v>-491.51</v>
          </cell>
          <cell r="D985" t="str">
            <v>203</v>
          </cell>
          <cell r="E985" t="str">
            <v>402</v>
          </cell>
          <cell r="F985">
            <v>0</v>
          </cell>
          <cell r="G985">
            <v>11</v>
          </cell>
          <cell r="H985" t="str">
            <v>2012-11-30</v>
          </cell>
          <cell r="I985" t="str">
            <v>11600</v>
          </cell>
        </row>
        <row r="986">
          <cell r="A986" t="str">
            <v>481004</v>
          </cell>
          <cell r="B986" t="str">
            <v>1015</v>
          </cell>
          <cell r="C986">
            <v>-408524.14</v>
          </cell>
          <cell r="D986" t="str">
            <v>203</v>
          </cell>
          <cell r="E986" t="str">
            <v>402</v>
          </cell>
          <cell r="F986">
            <v>0</v>
          </cell>
          <cell r="G986">
            <v>11</v>
          </cell>
          <cell r="H986" t="str">
            <v>2012-11-30</v>
          </cell>
          <cell r="I986" t="str">
            <v>14900</v>
          </cell>
        </row>
        <row r="987">
          <cell r="A987" t="str">
            <v>481004</v>
          </cell>
          <cell r="B987" t="str">
            <v>1015</v>
          </cell>
          <cell r="C987">
            <v>-620.5</v>
          </cell>
          <cell r="D987" t="str">
            <v>203</v>
          </cell>
          <cell r="E987" t="str">
            <v>402</v>
          </cell>
          <cell r="F987">
            <v>0</v>
          </cell>
          <cell r="G987">
            <v>12</v>
          </cell>
          <cell r="H987" t="str">
            <v>2012-12-31</v>
          </cell>
          <cell r="I987" t="str">
            <v>11600</v>
          </cell>
        </row>
        <row r="988">
          <cell r="A988" t="str">
            <v>481004</v>
          </cell>
          <cell r="B988" t="str">
            <v>1015</v>
          </cell>
          <cell r="C988">
            <v>-416299.61</v>
          </cell>
          <cell r="D988" t="str">
            <v>203</v>
          </cell>
          <cell r="E988" t="str">
            <v>402</v>
          </cell>
          <cell r="F988">
            <v>0</v>
          </cell>
          <cell r="G988">
            <v>12</v>
          </cell>
          <cell r="H988" t="str">
            <v>2012-12-31</v>
          </cell>
          <cell r="I988" t="str">
            <v>14900</v>
          </cell>
        </row>
        <row r="989">
          <cell r="A989" t="str">
            <v>481004</v>
          </cell>
          <cell r="B989" t="str">
            <v>1015</v>
          </cell>
          <cell r="C989">
            <v>-6815.53</v>
          </cell>
          <cell r="D989" t="str">
            <v>203</v>
          </cell>
          <cell r="E989" t="str">
            <v>407</v>
          </cell>
          <cell r="F989">
            <v>0</v>
          </cell>
          <cell r="G989">
            <v>1</v>
          </cell>
          <cell r="H989" t="str">
            <v>2012-01-31</v>
          </cell>
          <cell r="I989" t="str">
            <v>11600</v>
          </cell>
        </row>
        <row r="990">
          <cell r="A990" t="str">
            <v>481004</v>
          </cell>
          <cell r="B990" t="str">
            <v>1015</v>
          </cell>
          <cell r="C990">
            <v>-2982587.96</v>
          </cell>
          <cell r="D990" t="str">
            <v>203</v>
          </cell>
          <cell r="E990" t="str">
            <v>407</v>
          </cell>
          <cell r="F990">
            <v>0</v>
          </cell>
          <cell r="G990">
            <v>1</v>
          </cell>
          <cell r="H990" t="str">
            <v>2012-01-31</v>
          </cell>
          <cell r="I990" t="str">
            <v>14900</v>
          </cell>
        </row>
        <row r="991">
          <cell r="A991" t="str">
            <v>481004</v>
          </cell>
          <cell r="B991" t="str">
            <v>1015</v>
          </cell>
          <cell r="C991">
            <v>-9003.0400000000009</v>
          </cell>
          <cell r="D991" t="str">
            <v>203</v>
          </cell>
          <cell r="E991" t="str">
            <v>407</v>
          </cell>
          <cell r="F991">
            <v>0</v>
          </cell>
          <cell r="G991">
            <v>2</v>
          </cell>
          <cell r="H991" t="str">
            <v>2012-02-29</v>
          </cell>
          <cell r="I991" t="str">
            <v>11600</v>
          </cell>
        </row>
        <row r="992">
          <cell r="A992" t="str">
            <v>481004</v>
          </cell>
          <cell r="B992" t="str">
            <v>1015</v>
          </cell>
          <cell r="C992">
            <v>-3519814.85</v>
          </cell>
          <cell r="D992" t="str">
            <v>203</v>
          </cell>
          <cell r="E992" t="str">
            <v>407</v>
          </cell>
          <cell r="F992">
            <v>0</v>
          </cell>
          <cell r="G992">
            <v>2</v>
          </cell>
          <cell r="H992" t="str">
            <v>2012-02-29</v>
          </cell>
          <cell r="I992" t="str">
            <v>14900</v>
          </cell>
        </row>
        <row r="993">
          <cell r="A993" t="str">
            <v>481004</v>
          </cell>
          <cell r="B993" t="str">
            <v>1015</v>
          </cell>
          <cell r="C993">
            <v>-11114.43</v>
          </cell>
          <cell r="D993" t="str">
            <v>203</v>
          </cell>
          <cell r="E993" t="str">
            <v>407</v>
          </cell>
          <cell r="F993">
            <v>0</v>
          </cell>
          <cell r="G993">
            <v>3</v>
          </cell>
          <cell r="H993" t="str">
            <v>2012-03-31</v>
          </cell>
          <cell r="I993" t="str">
            <v>11600</v>
          </cell>
        </row>
        <row r="994">
          <cell r="A994" t="str">
            <v>481004</v>
          </cell>
          <cell r="B994" t="str">
            <v>1015</v>
          </cell>
          <cell r="C994">
            <v>-4648008.99</v>
          </cell>
          <cell r="D994" t="str">
            <v>203</v>
          </cell>
          <cell r="E994" t="str">
            <v>407</v>
          </cell>
          <cell r="F994">
            <v>0</v>
          </cell>
          <cell r="G994">
            <v>3</v>
          </cell>
          <cell r="H994" t="str">
            <v>2012-03-31</v>
          </cell>
          <cell r="I994" t="str">
            <v>14900</v>
          </cell>
        </row>
        <row r="995">
          <cell r="A995" t="str">
            <v>481004</v>
          </cell>
          <cell r="B995" t="str">
            <v>1015</v>
          </cell>
          <cell r="C995">
            <v>-3854.79</v>
          </cell>
          <cell r="D995" t="str">
            <v>203</v>
          </cell>
          <cell r="E995" t="str">
            <v>407</v>
          </cell>
          <cell r="F995">
            <v>0</v>
          </cell>
          <cell r="G995">
            <v>4</v>
          </cell>
          <cell r="H995" t="str">
            <v>2012-04-30</v>
          </cell>
          <cell r="I995" t="str">
            <v>11600</v>
          </cell>
        </row>
        <row r="996">
          <cell r="A996" t="str">
            <v>481004</v>
          </cell>
          <cell r="B996" t="str">
            <v>1015</v>
          </cell>
          <cell r="C996">
            <v>-2066432.5</v>
          </cell>
          <cell r="D996" t="str">
            <v>203</v>
          </cell>
          <cell r="E996" t="str">
            <v>407</v>
          </cell>
          <cell r="F996">
            <v>0</v>
          </cell>
          <cell r="G996">
            <v>4</v>
          </cell>
          <cell r="H996" t="str">
            <v>2012-04-30</v>
          </cell>
          <cell r="I996" t="str">
            <v>14900</v>
          </cell>
        </row>
        <row r="997">
          <cell r="A997" t="str">
            <v>481004</v>
          </cell>
          <cell r="B997" t="str">
            <v>1015</v>
          </cell>
          <cell r="C997">
            <v>-1382.03</v>
          </cell>
          <cell r="D997" t="str">
            <v>203</v>
          </cell>
          <cell r="E997" t="str">
            <v>407</v>
          </cell>
          <cell r="F997">
            <v>0</v>
          </cell>
          <cell r="G997">
            <v>5</v>
          </cell>
          <cell r="H997" t="str">
            <v>2012-05-31</v>
          </cell>
          <cell r="I997" t="str">
            <v>11600</v>
          </cell>
        </row>
        <row r="998">
          <cell r="A998" t="str">
            <v>481004</v>
          </cell>
          <cell r="B998" t="str">
            <v>1015</v>
          </cell>
          <cell r="C998">
            <v>-711265.54</v>
          </cell>
          <cell r="D998" t="str">
            <v>203</v>
          </cell>
          <cell r="E998" t="str">
            <v>407</v>
          </cell>
          <cell r="F998">
            <v>0</v>
          </cell>
          <cell r="G998">
            <v>5</v>
          </cell>
          <cell r="H998" t="str">
            <v>2012-05-31</v>
          </cell>
          <cell r="I998" t="str">
            <v>14900</v>
          </cell>
        </row>
        <row r="999">
          <cell r="A999" t="str">
            <v>481004</v>
          </cell>
          <cell r="B999" t="str">
            <v>1015</v>
          </cell>
          <cell r="C999">
            <v>-1092.19</v>
          </cell>
          <cell r="D999" t="str">
            <v>203</v>
          </cell>
          <cell r="E999" t="str">
            <v>407</v>
          </cell>
          <cell r="F999">
            <v>0</v>
          </cell>
          <cell r="G999">
            <v>6</v>
          </cell>
          <cell r="H999" t="str">
            <v>2012-06-30</v>
          </cell>
          <cell r="I999" t="str">
            <v>11600</v>
          </cell>
        </row>
        <row r="1000">
          <cell r="A1000" t="str">
            <v>481004</v>
          </cell>
          <cell r="B1000" t="str">
            <v>1015</v>
          </cell>
          <cell r="C1000">
            <v>-481892.52</v>
          </cell>
          <cell r="D1000" t="str">
            <v>203</v>
          </cell>
          <cell r="E1000" t="str">
            <v>407</v>
          </cell>
          <cell r="F1000">
            <v>0</v>
          </cell>
          <cell r="G1000">
            <v>6</v>
          </cell>
          <cell r="H1000" t="str">
            <v>2012-06-30</v>
          </cell>
          <cell r="I1000" t="str">
            <v>14900</v>
          </cell>
        </row>
        <row r="1001">
          <cell r="A1001" t="str">
            <v>481004</v>
          </cell>
          <cell r="B1001" t="str">
            <v>1015</v>
          </cell>
          <cell r="C1001">
            <v>-675.21</v>
          </cell>
          <cell r="D1001" t="str">
            <v>203</v>
          </cell>
          <cell r="E1001" t="str">
            <v>407</v>
          </cell>
          <cell r="F1001">
            <v>0</v>
          </cell>
          <cell r="G1001">
            <v>7</v>
          </cell>
          <cell r="H1001" t="str">
            <v>2012-07-31</v>
          </cell>
          <cell r="I1001" t="str">
            <v>11600</v>
          </cell>
        </row>
        <row r="1002">
          <cell r="A1002" t="str">
            <v>481004</v>
          </cell>
          <cell r="B1002" t="str">
            <v>1015</v>
          </cell>
          <cell r="C1002">
            <v>-322943.71000000002</v>
          </cell>
          <cell r="D1002" t="str">
            <v>203</v>
          </cell>
          <cell r="E1002" t="str">
            <v>407</v>
          </cell>
          <cell r="F1002">
            <v>0</v>
          </cell>
          <cell r="G1002">
            <v>7</v>
          </cell>
          <cell r="H1002" t="str">
            <v>2012-07-31</v>
          </cell>
          <cell r="I1002" t="str">
            <v>14900</v>
          </cell>
        </row>
        <row r="1003">
          <cell r="A1003" t="str">
            <v>481004</v>
          </cell>
          <cell r="B1003" t="str">
            <v>1015</v>
          </cell>
          <cell r="C1003">
            <v>-802.31</v>
          </cell>
          <cell r="D1003" t="str">
            <v>203</v>
          </cell>
          <cell r="E1003" t="str">
            <v>407</v>
          </cell>
          <cell r="F1003">
            <v>0</v>
          </cell>
          <cell r="G1003">
            <v>8</v>
          </cell>
          <cell r="H1003" t="str">
            <v>2012-08-31</v>
          </cell>
          <cell r="I1003" t="str">
            <v>11600</v>
          </cell>
        </row>
        <row r="1004">
          <cell r="A1004" t="str">
            <v>481004</v>
          </cell>
          <cell r="B1004" t="str">
            <v>1015</v>
          </cell>
          <cell r="C1004">
            <v>-267282.12</v>
          </cell>
          <cell r="D1004" t="str">
            <v>203</v>
          </cell>
          <cell r="E1004" t="str">
            <v>407</v>
          </cell>
          <cell r="F1004">
            <v>0</v>
          </cell>
          <cell r="G1004">
            <v>8</v>
          </cell>
          <cell r="H1004" t="str">
            <v>2012-08-31</v>
          </cell>
          <cell r="I1004" t="str">
            <v>14900</v>
          </cell>
        </row>
        <row r="1005">
          <cell r="A1005" t="str">
            <v>481004</v>
          </cell>
          <cell r="B1005" t="str">
            <v>1015</v>
          </cell>
          <cell r="C1005">
            <v>-822.44</v>
          </cell>
          <cell r="D1005" t="str">
            <v>203</v>
          </cell>
          <cell r="E1005" t="str">
            <v>407</v>
          </cell>
          <cell r="F1005">
            <v>0</v>
          </cell>
          <cell r="G1005">
            <v>9</v>
          </cell>
          <cell r="H1005" t="str">
            <v>2012-09-30</v>
          </cell>
          <cell r="I1005" t="str">
            <v>11600</v>
          </cell>
        </row>
        <row r="1006">
          <cell r="A1006" t="str">
            <v>481004</v>
          </cell>
          <cell r="B1006" t="str">
            <v>1015</v>
          </cell>
          <cell r="C1006">
            <v>-310767.40999999997</v>
          </cell>
          <cell r="D1006" t="str">
            <v>203</v>
          </cell>
          <cell r="E1006" t="str">
            <v>407</v>
          </cell>
          <cell r="F1006">
            <v>0</v>
          </cell>
          <cell r="G1006">
            <v>9</v>
          </cell>
          <cell r="H1006" t="str">
            <v>2012-09-30</v>
          </cell>
          <cell r="I1006" t="str">
            <v>14900</v>
          </cell>
        </row>
        <row r="1007">
          <cell r="A1007" t="str">
            <v>481004</v>
          </cell>
          <cell r="B1007" t="str">
            <v>1015</v>
          </cell>
          <cell r="C1007">
            <v>-1277.03</v>
          </cell>
          <cell r="D1007" t="str">
            <v>203</v>
          </cell>
          <cell r="E1007" t="str">
            <v>407</v>
          </cell>
          <cell r="F1007">
            <v>0</v>
          </cell>
          <cell r="G1007">
            <v>10</v>
          </cell>
          <cell r="H1007" t="str">
            <v>2012-10-31</v>
          </cell>
          <cell r="I1007" t="str">
            <v>11600</v>
          </cell>
        </row>
        <row r="1008">
          <cell r="A1008" t="str">
            <v>481004</v>
          </cell>
          <cell r="B1008" t="str">
            <v>1015</v>
          </cell>
          <cell r="C1008">
            <v>-383022.65</v>
          </cell>
          <cell r="D1008" t="str">
            <v>203</v>
          </cell>
          <cell r="E1008" t="str">
            <v>407</v>
          </cell>
          <cell r="F1008">
            <v>0</v>
          </cell>
          <cell r="G1008">
            <v>10</v>
          </cell>
          <cell r="H1008" t="str">
            <v>2012-10-31</v>
          </cell>
          <cell r="I1008" t="str">
            <v>14900</v>
          </cell>
        </row>
        <row r="1009">
          <cell r="A1009" t="str">
            <v>481004</v>
          </cell>
          <cell r="B1009" t="str">
            <v>1015</v>
          </cell>
          <cell r="C1009">
            <v>-5432.61</v>
          </cell>
          <cell r="D1009" t="str">
            <v>203</v>
          </cell>
          <cell r="E1009" t="str">
            <v>407</v>
          </cell>
          <cell r="F1009">
            <v>0</v>
          </cell>
          <cell r="G1009">
            <v>11</v>
          </cell>
          <cell r="H1009" t="str">
            <v>2012-11-30</v>
          </cell>
          <cell r="I1009" t="str">
            <v>11600</v>
          </cell>
        </row>
        <row r="1010">
          <cell r="A1010" t="str">
            <v>481004</v>
          </cell>
          <cell r="B1010" t="str">
            <v>1015</v>
          </cell>
          <cell r="C1010">
            <v>-1589202.58</v>
          </cell>
          <cell r="D1010" t="str">
            <v>203</v>
          </cell>
          <cell r="E1010" t="str">
            <v>407</v>
          </cell>
          <cell r="F1010">
            <v>0</v>
          </cell>
          <cell r="G1010">
            <v>11</v>
          </cell>
          <cell r="H1010" t="str">
            <v>2012-11-30</v>
          </cell>
          <cell r="I1010" t="str">
            <v>14900</v>
          </cell>
        </row>
        <row r="1011">
          <cell r="A1011" t="str">
            <v>481004</v>
          </cell>
          <cell r="B1011" t="str">
            <v>1015</v>
          </cell>
          <cell r="C1011">
            <v>-10435.6</v>
          </cell>
          <cell r="D1011" t="str">
            <v>203</v>
          </cell>
          <cell r="E1011" t="str">
            <v>407</v>
          </cell>
          <cell r="F1011">
            <v>0</v>
          </cell>
          <cell r="G1011">
            <v>12</v>
          </cell>
          <cell r="H1011" t="str">
            <v>2012-12-31</v>
          </cell>
          <cell r="I1011" t="str">
            <v>11600</v>
          </cell>
        </row>
        <row r="1012">
          <cell r="A1012" t="str">
            <v>481004</v>
          </cell>
          <cell r="B1012" t="str">
            <v>1015</v>
          </cell>
          <cell r="C1012">
            <v>-3664223.28</v>
          </cell>
          <cell r="D1012" t="str">
            <v>203</v>
          </cell>
          <cell r="E1012" t="str">
            <v>407</v>
          </cell>
          <cell r="F1012">
            <v>0</v>
          </cell>
          <cell r="G1012">
            <v>12</v>
          </cell>
          <cell r="H1012" t="str">
            <v>2012-12-31</v>
          </cell>
          <cell r="I1012" t="str">
            <v>14900</v>
          </cell>
        </row>
        <row r="1013">
          <cell r="A1013" t="str">
            <v>481004</v>
          </cell>
          <cell r="B1013" t="str">
            <v>1015</v>
          </cell>
          <cell r="C1013">
            <v>-2165.85</v>
          </cell>
          <cell r="D1013" t="str">
            <v>204</v>
          </cell>
          <cell r="E1013" t="str">
            <v>402</v>
          </cell>
          <cell r="F1013">
            <v>0</v>
          </cell>
          <cell r="G1013">
            <v>1</v>
          </cell>
          <cell r="H1013" t="str">
            <v>2012-01-31</v>
          </cell>
          <cell r="I1013" t="str">
            <v>11600</v>
          </cell>
        </row>
        <row r="1014">
          <cell r="A1014" t="str">
            <v>481004</v>
          </cell>
          <cell r="B1014" t="str">
            <v>1015</v>
          </cell>
          <cell r="C1014">
            <v>-2131750.41</v>
          </cell>
          <cell r="D1014" t="str">
            <v>204</v>
          </cell>
          <cell r="E1014" t="str">
            <v>402</v>
          </cell>
          <cell r="F1014">
            <v>0</v>
          </cell>
          <cell r="G1014">
            <v>1</v>
          </cell>
          <cell r="H1014" t="str">
            <v>2012-01-31</v>
          </cell>
          <cell r="I1014" t="str">
            <v>14900</v>
          </cell>
        </row>
        <row r="1015">
          <cell r="A1015" t="str">
            <v>481004</v>
          </cell>
          <cell r="B1015" t="str">
            <v>1015</v>
          </cell>
          <cell r="C1015">
            <v>-1890.79</v>
          </cell>
          <cell r="D1015" t="str">
            <v>204</v>
          </cell>
          <cell r="E1015" t="str">
            <v>402</v>
          </cell>
          <cell r="F1015">
            <v>0</v>
          </cell>
          <cell r="G1015">
            <v>2</v>
          </cell>
          <cell r="H1015" t="str">
            <v>2012-02-29</v>
          </cell>
          <cell r="I1015" t="str">
            <v>11600</v>
          </cell>
        </row>
        <row r="1016">
          <cell r="A1016" t="str">
            <v>481004</v>
          </cell>
          <cell r="B1016" t="str">
            <v>1015</v>
          </cell>
          <cell r="C1016">
            <v>-2032156.66</v>
          </cell>
          <cell r="D1016" t="str">
            <v>204</v>
          </cell>
          <cell r="E1016" t="str">
            <v>402</v>
          </cell>
          <cell r="F1016">
            <v>0</v>
          </cell>
          <cell r="G1016">
            <v>2</v>
          </cell>
          <cell r="H1016" t="str">
            <v>2012-02-29</v>
          </cell>
          <cell r="I1016" t="str">
            <v>14900</v>
          </cell>
        </row>
        <row r="1017">
          <cell r="A1017" t="str">
            <v>481004</v>
          </cell>
          <cell r="B1017" t="str">
            <v>1015</v>
          </cell>
          <cell r="C1017">
            <v>-1660.19</v>
          </cell>
          <cell r="D1017" t="str">
            <v>204</v>
          </cell>
          <cell r="E1017" t="str">
            <v>402</v>
          </cell>
          <cell r="F1017">
            <v>0</v>
          </cell>
          <cell r="G1017">
            <v>3</v>
          </cell>
          <cell r="H1017" t="str">
            <v>2012-03-31</v>
          </cell>
          <cell r="I1017" t="str">
            <v>11600</v>
          </cell>
        </row>
        <row r="1018">
          <cell r="A1018" t="str">
            <v>481004</v>
          </cell>
          <cell r="B1018" t="str">
            <v>1015</v>
          </cell>
          <cell r="C1018">
            <v>-1733665.23</v>
          </cell>
          <cell r="D1018" t="str">
            <v>204</v>
          </cell>
          <cell r="E1018" t="str">
            <v>402</v>
          </cell>
          <cell r="F1018">
            <v>0</v>
          </cell>
          <cell r="G1018">
            <v>3</v>
          </cell>
          <cell r="H1018" t="str">
            <v>2012-03-31</v>
          </cell>
          <cell r="I1018" t="str">
            <v>14900</v>
          </cell>
        </row>
        <row r="1019">
          <cell r="A1019" t="str">
            <v>481004</v>
          </cell>
          <cell r="B1019" t="str">
            <v>1015</v>
          </cell>
          <cell r="C1019">
            <v>-1323.34</v>
          </cell>
          <cell r="D1019" t="str">
            <v>204</v>
          </cell>
          <cell r="E1019" t="str">
            <v>402</v>
          </cell>
          <cell r="F1019">
            <v>0</v>
          </cell>
          <cell r="G1019">
            <v>4</v>
          </cell>
          <cell r="H1019" t="str">
            <v>2012-04-30</v>
          </cell>
          <cell r="I1019" t="str">
            <v>11600</v>
          </cell>
        </row>
        <row r="1020">
          <cell r="A1020" t="str">
            <v>481004</v>
          </cell>
          <cell r="B1020" t="str">
            <v>1015</v>
          </cell>
          <cell r="C1020">
            <v>-1670387.52</v>
          </cell>
          <cell r="D1020" t="str">
            <v>204</v>
          </cell>
          <cell r="E1020" t="str">
            <v>402</v>
          </cell>
          <cell r="F1020">
            <v>0</v>
          </cell>
          <cell r="G1020">
            <v>4</v>
          </cell>
          <cell r="H1020" t="str">
            <v>2012-04-30</v>
          </cell>
          <cell r="I1020" t="str">
            <v>14900</v>
          </cell>
        </row>
        <row r="1021">
          <cell r="A1021" t="str">
            <v>481004</v>
          </cell>
          <cell r="B1021" t="str">
            <v>1015</v>
          </cell>
          <cell r="C1021">
            <v>-1214.71</v>
          </cell>
          <cell r="D1021" t="str">
            <v>204</v>
          </cell>
          <cell r="E1021" t="str">
            <v>402</v>
          </cell>
          <cell r="F1021">
            <v>0</v>
          </cell>
          <cell r="G1021">
            <v>5</v>
          </cell>
          <cell r="H1021" t="str">
            <v>2012-05-31</v>
          </cell>
          <cell r="I1021" t="str">
            <v>11600</v>
          </cell>
        </row>
        <row r="1022">
          <cell r="A1022" t="str">
            <v>481004</v>
          </cell>
          <cell r="B1022" t="str">
            <v>1015</v>
          </cell>
          <cell r="C1022">
            <v>-1406474.14</v>
          </cell>
          <cell r="D1022" t="str">
            <v>204</v>
          </cell>
          <cell r="E1022" t="str">
            <v>402</v>
          </cell>
          <cell r="F1022">
            <v>0</v>
          </cell>
          <cell r="G1022">
            <v>5</v>
          </cell>
          <cell r="H1022" t="str">
            <v>2012-05-31</v>
          </cell>
          <cell r="I1022" t="str">
            <v>14900</v>
          </cell>
        </row>
        <row r="1023">
          <cell r="A1023" t="str">
            <v>481004</v>
          </cell>
          <cell r="B1023" t="str">
            <v>1015</v>
          </cell>
          <cell r="C1023">
            <v>-822.78</v>
          </cell>
          <cell r="D1023" t="str">
            <v>204</v>
          </cell>
          <cell r="E1023" t="str">
            <v>402</v>
          </cell>
          <cell r="F1023">
            <v>0</v>
          </cell>
          <cell r="G1023">
            <v>6</v>
          </cell>
          <cell r="H1023" t="str">
            <v>2012-06-30</v>
          </cell>
          <cell r="I1023" t="str">
            <v>11600</v>
          </cell>
        </row>
        <row r="1024">
          <cell r="A1024" t="str">
            <v>481004</v>
          </cell>
          <cell r="B1024" t="str">
            <v>1015</v>
          </cell>
          <cell r="C1024">
            <v>-1301356.8999999999</v>
          </cell>
          <cell r="D1024" t="str">
            <v>204</v>
          </cell>
          <cell r="E1024" t="str">
            <v>402</v>
          </cell>
          <cell r="F1024">
            <v>0</v>
          </cell>
          <cell r="G1024">
            <v>6</v>
          </cell>
          <cell r="H1024" t="str">
            <v>2012-06-30</v>
          </cell>
          <cell r="I1024" t="str">
            <v>14900</v>
          </cell>
        </row>
        <row r="1025">
          <cell r="A1025" t="str">
            <v>481004</v>
          </cell>
          <cell r="B1025" t="str">
            <v>1015</v>
          </cell>
          <cell r="C1025">
            <v>-718.87</v>
          </cell>
          <cell r="D1025" t="str">
            <v>204</v>
          </cell>
          <cell r="E1025" t="str">
            <v>402</v>
          </cell>
          <cell r="F1025">
            <v>0</v>
          </cell>
          <cell r="G1025">
            <v>7</v>
          </cell>
          <cell r="H1025" t="str">
            <v>2012-07-31</v>
          </cell>
          <cell r="I1025" t="str">
            <v>11600</v>
          </cell>
        </row>
        <row r="1026">
          <cell r="A1026" t="str">
            <v>481004</v>
          </cell>
          <cell r="B1026" t="str">
            <v>1015</v>
          </cell>
          <cell r="C1026">
            <v>-867363.89</v>
          </cell>
          <cell r="D1026" t="str">
            <v>204</v>
          </cell>
          <cell r="E1026" t="str">
            <v>402</v>
          </cell>
          <cell r="F1026">
            <v>0</v>
          </cell>
          <cell r="G1026">
            <v>7</v>
          </cell>
          <cell r="H1026" t="str">
            <v>2012-07-31</v>
          </cell>
          <cell r="I1026" t="str">
            <v>14900</v>
          </cell>
        </row>
        <row r="1027">
          <cell r="A1027" t="str">
            <v>481004</v>
          </cell>
          <cell r="B1027" t="str">
            <v>1015</v>
          </cell>
          <cell r="C1027">
            <v>-784.45</v>
          </cell>
          <cell r="D1027" t="str">
            <v>204</v>
          </cell>
          <cell r="E1027" t="str">
            <v>402</v>
          </cell>
          <cell r="F1027">
            <v>0</v>
          </cell>
          <cell r="G1027">
            <v>8</v>
          </cell>
          <cell r="H1027" t="str">
            <v>2012-08-31</v>
          </cell>
          <cell r="I1027" t="str">
            <v>11600</v>
          </cell>
        </row>
        <row r="1028">
          <cell r="A1028" t="str">
            <v>481004</v>
          </cell>
          <cell r="B1028" t="str">
            <v>1015</v>
          </cell>
          <cell r="C1028">
            <v>-898208.35</v>
          </cell>
          <cell r="D1028" t="str">
            <v>204</v>
          </cell>
          <cell r="E1028" t="str">
            <v>402</v>
          </cell>
          <cell r="F1028">
            <v>0</v>
          </cell>
          <cell r="G1028">
            <v>8</v>
          </cell>
          <cell r="H1028" t="str">
            <v>2012-08-31</v>
          </cell>
          <cell r="I1028" t="str">
            <v>14900</v>
          </cell>
        </row>
        <row r="1029">
          <cell r="A1029" t="str">
            <v>481004</v>
          </cell>
          <cell r="B1029" t="str">
            <v>1015</v>
          </cell>
          <cell r="C1029">
            <v>-1027.69</v>
          </cell>
          <cell r="D1029" t="str">
            <v>204</v>
          </cell>
          <cell r="E1029" t="str">
            <v>402</v>
          </cell>
          <cell r="F1029">
            <v>0</v>
          </cell>
          <cell r="G1029">
            <v>9</v>
          </cell>
          <cell r="H1029" t="str">
            <v>2012-09-30</v>
          </cell>
          <cell r="I1029" t="str">
            <v>11600</v>
          </cell>
        </row>
        <row r="1030">
          <cell r="A1030" t="str">
            <v>481004</v>
          </cell>
          <cell r="B1030" t="str">
            <v>1015</v>
          </cell>
          <cell r="C1030">
            <v>-860493.31</v>
          </cell>
          <cell r="D1030" t="str">
            <v>204</v>
          </cell>
          <cell r="E1030" t="str">
            <v>402</v>
          </cell>
          <cell r="F1030">
            <v>0</v>
          </cell>
          <cell r="G1030">
            <v>9</v>
          </cell>
          <cell r="H1030" t="str">
            <v>2012-09-30</v>
          </cell>
          <cell r="I1030" t="str">
            <v>14900</v>
          </cell>
        </row>
        <row r="1031">
          <cell r="A1031" t="str">
            <v>481004</v>
          </cell>
          <cell r="B1031" t="str">
            <v>1015</v>
          </cell>
          <cell r="C1031">
            <v>-1305.32</v>
          </cell>
          <cell r="D1031" t="str">
            <v>204</v>
          </cell>
          <cell r="E1031" t="str">
            <v>402</v>
          </cell>
          <cell r="F1031">
            <v>0</v>
          </cell>
          <cell r="G1031">
            <v>10</v>
          </cell>
          <cell r="H1031" t="str">
            <v>2012-10-31</v>
          </cell>
          <cell r="I1031" t="str">
            <v>11600</v>
          </cell>
        </row>
        <row r="1032">
          <cell r="A1032" t="str">
            <v>481004</v>
          </cell>
          <cell r="B1032" t="str">
            <v>1015</v>
          </cell>
          <cell r="C1032">
            <v>-1554499.54</v>
          </cell>
          <cell r="D1032" t="str">
            <v>204</v>
          </cell>
          <cell r="E1032" t="str">
            <v>402</v>
          </cell>
          <cell r="F1032">
            <v>0</v>
          </cell>
          <cell r="G1032">
            <v>10</v>
          </cell>
          <cell r="H1032" t="str">
            <v>2012-10-31</v>
          </cell>
          <cell r="I1032" t="str">
            <v>14900</v>
          </cell>
        </row>
        <row r="1033">
          <cell r="A1033" t="str">
            <v>481004</v>
          </cell>
          <cell r="B1033" t="str">
            <v>1015</v>
          </cell>
          <cell r="C1033">
            <v>-1960.98</v>
          </cell>
          <cell r="D1033" t="str">
            <v>204</v>
          </cell>
          <cell r="E1033" t="str">
            <v>402</v>
          </cell>
          <cell r="F1033">
            <v>0</v>
          </cell>
          <cell r="G1033">
            <v>11</v>
          </cell>
          <cell r="H1033" t="str">
            <v>2012-11-30</v>
          </cell>
          <cell r="I1033" t="str">
            <v>11600</v>
          </cell>
        </row>
        <row r="1034">
          <cell r="A1034" t="str">
            <v>481004</v>
          </cell>
          <cell r="B1034" t="str">
            <v>1015</v>
          </cell>
          <cell r="C1034">
            <v>-1263622.21</v>
          </cell>
          <cell r="D1034" t="str">
            <v>204</v>
          </cell>
          <cell r="E1034" t="str">
            <v>402</v>
          </cell>
          <cell r="F1034">
            <v>0</v>
          </cell>
          <cell r="G1034">
            <v>11</v>
          </cell>
          <cell r="H1034" t="str">
            <v>2012-11-30</v>
          </cell>
          <cell r="I1034" t="str">
            <v>14900</v>
          </cell>
        </row>
        <row r="1035">
          <cell r="A1035" t="str">
            <v>481004</v>
          </cell>
          <cell r="B1035" t="str">
            <v>1015</v>
          </cell>
          <cell r="C1035">
            <v>-2388.13</v>
          </cell>
          <cell r="D1035" t="str">
            <v>204</v>
          </cell>
          <cell r="E1035" t="str">
            <v>402</v>
          </cell>
          <cell r="F1035">
            <v>0</v>
          </cell>
          <cell r="G1035">
            <v>12</v>
          </cell>
          <cell r="H1035" t="str">
            <v>2012-12-31</v>
          </cell>
          <cell r="I1035" t="str">
            <v>11600</v>
          </cell>
        </row>
        <row r="1036">
          <cell r="A1036" t="str">
            <v>481004</v>
          </cell>
          <cell r="B1036" t="str">
            <v>1015</v>
          </cell>
          <cell r="C1036">
            <v>-1604056.61</v>
          </cell>
          <cell r="D1036" t="str">
            <v>204</v>
          </cell>
          <cell r="E1036" t="str">
            <v>402</v>
          </cell>
          <cell r="F1036">
            <v>0</v>
          </cell>
          <cell r="G1036">
            <v>12</v>
          </cell>
          <cell r="H1036" t="str">
            <v>2012-12-31</v>
          </cell>
          <cell r="I1036" t="str">
            <v>14900</v>
          </cell>
        </row>
        <row r="1037">
          <cell r="A1037" t="str">
            <v>481004</v>
          </cell>
          <cell r="B1037" t="str">
            <v>1015</v>
          </cell>
          <cell r="C1037">
            <v>-53243.95</v>
          </cell>
          <cell r="D1037" t="str">
            <v>204</v>
          </cell>
          <cell r="E1037" t="str">
            <v>407</v>
          </cell>
          <cell r="F1037">
            <v>0</v>
          </cell>
          <cell r="G1037">
            <v>1</v>
          </cell>
          <cell r="H1037" t="str">
            <v>2012-01-31</v>
          </cell>
          <cell r="I1037" t="str">
            <v>11600</v>
          </cell>
        </row>
        <row r="1038">
          <cell r="A1038" t="str">
            <v>481004</v>
          </cell>
          <cell r="B1038" t="str">
            <v>1015</v>
          </cell>
          <cell r="C1038">
            <v>-23300933.649999999</v>
          </cell>
          <cell r="D1038" t="str">
            <v>204</v>
          </cell>
          <cell r="E1038" t="str">
            <v>407</v>
          </cell>
          <cell r="F1038">
            <v>0</v>
          </cell>
          <cell r="G1038">
            <v>1</v>
          </cell>
          <cell r="H1038" t="str">
            <v>2012-01-31</v>
          </cell>
          <cell r="I1038" t="str">
            <v>14900</v>
          </cell>
        </row>
        <row r="1039">
          <cell r="A1039" t="str">
            <v>481004</v>
          </cell>
          <cell r="B1039" t="str">
            <v>1015</v>
          </cell>
          <cell r="C1039">
            <v>-40948.25</v>
          </cell>
          <cell r="D1039" t="str">
            <v>204</v>
          </cell>
          <cell r="E1039" t="str">
            <v>407</v>
          </cell>
          <cell r="F1039">
            <v>0</v>
          </cell>
          <cell r="G1039">
            <v>2</v>
          </cell>
          <cell r="H1039" t="str">
            <v>2012-02-29</v>
          </cell>
          <cell r="I1039" t="str">
            <v>11600</v>
          </cell>
        </row>
        <row r="1040">
          <cell r="A1040" t="str">
            <v>481004</v>
          </cell>
          <cell r="B1040" t="str">
            <v>1015</v>
          </cell>
          <cell r="C1040">
            <v>-18914180.280000001</v>
          </cell>
          <cell r="D1040" t="str">
            <v>204</v>
          </cell>
          <cell r="E1040" t="str">
            <v>407</v>
          </cell>
          <cell r="F1040">
            <v>0</v>
          </cell>
          <cell r="G1040">
            <v>2</v>
          </cell>
          <cell r="H1040" t="str">
            <v>2012-02-29</v>
          </cell>
          <cell r="I1040" t="str">
            <v>14900</v>
          </cell>
        </row>
        <row r="1041">
          <cell r="A1041" t="str">
            <v>481004</v>
          </cell>
          <cell r="B1041" t="str">
            <v>1015</v>
          </cell>
          <cell r="C1041">
            <v>-39541.730000000003</v>
          </cell>
          <cell r="D1041" t="str">
            <v>204</v>
          </cell>
          <cell r="E1041" t="str">
            <v>407</v>
          </cell>
          <cell r="F1041">
            <v>0</v>
          </cell>
          <cell r="G1041">
            <v>3</v>
          </cell>
          <cell r="H1041" t="str">
            <v>2012-03-31</v>
          </cell>
          <cell r="I1041" t="str">
            <v>11600</v>
          </cell>
        </row>
        <row r="1042">
          <cell r="A1042" t="str">
            <v>481004</v>
          </cell>
          <cell r="B1042" t="str">
            <v>1015</v>
          </cell>
          <cell r="C1042">
            <v>-16580980.02</v>
          </cell>
          <cell r="D1042" t="str">
            <v>204</v>
          </cell>
          <cell r="E1042" t="str">
            <v>407</v>
          </cell>
          <cell r="F1042">
            <v>0</v>
          </cell>
          <cell r="G1042">
            <v>3</v>
          </cell>
          <cell r="H1042" t="str">
            <v>2012-03-31</v>
          </cell>
          <cell r="I1042" t="str">
            <v>14900</v>
          </cell>
        </row>
        <row r="1043">
          <cell r="A1043" t="str">
            <v>481004</v>
          </cell>
          <cell r="B1043" t="str">
            <v>1015</v>
          </cell>
          <cell r="C1043">
            <v>-20625.21</v>
          </cell>
          <cell r="D1043" t="str">
            <v>204</v>
          </cell>
          <cell r="E1043" t="str">
            <v>407</v>
          </cell>
          <cell r="F1043">
            <v>0</v>
          </cell>
          <cell r="G1043">
            <v>4</v>
          </cell>
          <cell r="H1043" t="str">
            <v>2012-04-30</v>
          </cell>
          <cell r="I1043" t="str">
            <v>11600</v>
          </cell>
        </row>
        <row r="1044">
          <cell r="A1044" t="str">
            <v>481004</v>
          </cell>
          <cell r="B1044" t="str">
            <v>1015</v>
          </cell>
          <cell r="C1044">
            <v>-9175784.5600000005</v>
          </cell>
          <cell r="D1044" t="str">
            <v>204</v>
          </cell>
          <cell r="E1044" t="str">
            <v>407</v>
          </cell>
          <cell r="F1044">
            <v>0</v>
          </cell>
          <cell r="G1044">
            <v>4</v>
          </cell>
          <cell r="H1044" t="str">
            <v>2012-04-30</v>
          </cell>
          <cell r="I1044" t="str">
            <v>14900</v>
          </cell>
        </row>
        <row r="1045">
          <cell r="A1045" t="str">
            <v>481004</v>
          </cell>
          <cell r="B1045" t="str">
            <v>1015</v>
          </cell>
          <cell r="C1045">
            <v>-10471.57</v>
          </cell>
          <cell r="D1045" t="str">
            <v>204</v>
          </cell>
          <cell r="E1045" t="str">
            <v>407</v>
          </cell>
          <cell r="F1045">
            <v>0</v>
          </cell>
          <cell r="G1045">
            <v>5</v>
          </cell>
          <cell r="H1045" t="str">
            <v>2012-05-31</v>
          </cell>
          <cell r="I1045" t="str">
            <v>11600</v>
          </cell>
        </row>
        <row r="1046">
          <cell r="A1046" t="str">
            <v>481004</v>
          </cell>
          <cell r="B1046" t="str">
            <v>1015</v>
          </cell>
          <cell r="C1046">
            <v>-5353689.72</v>
          </cell>
          <cell r="D1046" t="str">
            <v>204</v>
          </cell>
          <cell r="E1046" t="str">
            <v>407</v>
          </cell>
          <cell r="F1046">
            <v>0</v>
          </cell>
          <cell r="G1046">
            <v>5</v>
          </cell>
          <cell r="H1046" t="str">
            <v>2012-05-31</v>
          </cell>
          <cell r="I1046" t="str">
            <v>14900</v>
          </cell>
        </row>
        <row r="1047">
          <cell r="A1047" t="str">
            <v>481004</v>
          </cell>
          <cell r="B1047" t="str">
            <v>1015</v>
          </cell>
          <cell r="C1047">
            <v>-8276.0400000000009</v>
          </cell>
          <cell r="D1047" t="str">
            <v>204</v>
          </cell>
          <cell r="E1047" t="str">
            <v>407</v>
          </cell>
          <cell r="F1047">
            <v>0</v>
          </cell>
          <cell r="G1047">
            <v>6</v>
          </cell>
          <cell r="H1047" t="str">
            <v>2012-06-30</v>
          </cell>
          <cell r="I1047" t="str">
            <v>11600</v>
          </cell>
        </row>
        <row r="1048">
          <cell r="A1048" t="str">
            <v>481004</v>
          </cell>
          <cell r="B1048" t="str">
            <v>1015</v>
          </cell>
          <cell r="C1048">
            <v>-3648939.87</v>
          </cell>
          <cell r="D1048" t="str">
            <v>204</v>
          </cell>
          <cell r="E1048" t="str">
            <v>407</v>
          </cell>
          <cell r="F1048">
            <v>0</v>
          </cell>
          <cell r="G1048">
            <v>6</v>
          </cell>
          <cell r="H1048" t="str">
            <v>2012-06-30</v>
          </cell>
          <cell r="I1048" t="str">
            <v>14900</v>
          </cell>
        </row>
        <row r="1049">
          <cell r="A1049" t="str">
            <v>481004</v>
          </cell>
          <cell r="B1049" t="str">
            <v>1015</v>
          </cell>
          <cell r="C1049">
            <v>-5116.68</v>
          </cell>
          <cell r="D1049" t="str">
            <v>204</v>
          </cell>
          <cell r="E1049" t="str">
            <v>407</v>
          </cell>
          <cell r="F1049">
            <v>0</v>
          </cell>
          <cell r="G1049">
            <v>7</v>
          </cell>
          <cell r="H1049" t="str">
            <v>2012-07-31</v>
          </cell>
          <cell r="I1049" t="str">
            <v>11600</v>
          </cell>
        </row>
        <row r="1050">
          <cell r="A1050" t="str">
            <v>481004</v>
          </cell>
          <cell r="B1050" t="str">
            <v>1015</v>
          </cell>
          <cell r="C1050">
            <v>-2447218.9700000002</v>
          </cell>
          <cell r="D1050" t="str">
            <v>204</v>
          </cell>
          <cell r="E1050" t="str">
            <v>407</v>
          </cell>
          <cell r="F1050">
            <v>0</v>
          </cell>
          <cell r="G1050">
            <v>7</v>
          </cell>
          <cell r="H1050" t="str">
            <v>2012-07-31</v>
          </cell>
          <cell r="I1050" t="str">
            <v>14900</v>
          </cell>
        </row>
        <row r="1051">
          <cell r="A1051" t="str">
            <v>481004</v>
          </cell>
          <cell r="B1051" t="str">
            <v>1015</v>
          </cell>
          <cell r="C1051">
            <v>-6079.57</v>
          </cell>
          <cell r="D1051" t="str">
            <v>204</v>
          </cell>
          <cell r="E1051" t="str">
            <v>407</v>
          </cell>
          <cell r="F1051">
            <v>0</v>
          </cell>
          <cell r="G1051">
            <v>8</v>
          </cell>
          <cell r="H1051" t="str">
            <v>2012-08-31</v>
          </cell>
          <cell r="I1051" t="str">
            <v>11600</v>
          </cell>
        </row>
        <row r="1052">
          <cell r="A1052" t="str">
            <v>481004</v>
          </cell>
          <cell r="B1052" t="str">
            <v>1015</v>
          </cell>
          <cell r="C1052">
            <v>-2025873.29</v>
          </cell>
          <cell r="D1052" t="str">
            <v>204</v>
          </cell>
          <cell r="E1052" t="str">
            <v>407</v>
          </cell>
          <cell r="F1052">
            <v>0</v>
          </cell>
          <cell r="G1052">
            <v>8</v>
          </cell>
          <cell r="H1052" t="str">
            <v>2012-08-31</v>
          </cell>
          <cell r="I1052" t="str">
            <v>14900</v>
          </cell>
        </row>
        <row r="1053">
          <cell r="A1053" t="str">
            <v>481004</v>
          </cell>
          <cell r="B1053" t="str">
            <v>1015</v>
          </cell>
          <cell r="C1053">
            <v>-6436.89</v>
          </cell>
          <cell r="D1053" t="str">
            <v>204</v>
          </cell>
          <cell r="E1053" t="str">
            <v>407</v>
          </cell>
          <cell r="F1053">
            <v>0</v>
          </cell>
          <cell r="G1053">
            <v>9</v>
          </cell>
          <cell r="H1053" t="str">
            <v>2012-09-30</v>
          </cell>
          <cell r="I1053" t="str">
            <v>11600</v>
          </cell>
        </row>
        <row r="1054">
          <cell r="A1054" t="str">
            <v>481004</v>
          </cell>
          <cell r="B1054" t="str">
            <v>1015</v>
          </cell>
          <cell r="C1054">
            <v>-2410461</v>
          </cell>
          <cell r="D1054" t="str">
            <v>204</v>
          </cell>
          <cell r="E1054" t="str">
            <v>407</v>
          </cell>
          <cell r="F1054">
            <v>0</v>
          </cell>
          <cell r="G1054">
            <v>9</v>
          </cell>
          <cell r="H1054" t="str">
            <v>2012-09-30</v>
          </cell>
          <cell r="I1054" t="str">
            <v>14900</v>
          </cell>
        </row>
        <row r="1055">
          <cell r="A1055" t="str">
            <v>481004</v>
          </cell>
          <cell r="B1055" t="str">
            <v>1015</v>
          </cell>
          <cell r="C1055">
            <v>-10200.799999999999</v>
          </cell>
          <cell r="D1055" t="str">
            <v>204</v>
          </cell>
          <cell r="E1055" t="str">
            <v>407</v>
          </cell>
          <cell r="F1055">
            <v>0</v>
          </cell>
          <cell r="G1055">
            <v>10</v>
          </cell>
          <cell r="H1055" t="str">
            <v>2012-10-31</v>
          </cell>
          <cell r="I1055" t="str">
            <v>11600</v>
          </cell>
        </row>
        <row r="1056">
          <cell r="A1056" t="str">
            <v>481004</v>
          </cell>
          <cell r="B1056" t="str">
            <v>1015</v>
          </cell>
          <cell r="C1056">
            <v>-3056920.73</v>
          </cell>
          <cell r="D1056" t="str">
            <v>204</v>
          </cell>
          <cell r="E1056" t="str">
            <v>407</v>
          </cell>
          <cell r="F1056">
            <v>0</v>
          </cell>
          <cell r="G1056">
            <v>10</v>
          </cell>
          <cell r="H1056" t="str">
            <v>2012-10-31</v>
          </cell>
          <cell r="I1056" t="str">
            <v>14900</v>
          </cell>
        </row>
        <row r="1057">
          <cell r="A1057" t="str">
            <v>481004</v>
          </cell>
          <cell r="B1057" t="str">
            <v>1015</v>
          </cell>
          <cell r="C1057">
            <v>-25953.99</v>
          </cell>
          <cell r="D1057" t="str">
            <v>204</v>
          </cell>
          <cell r="E1057" t="str">
            <v>407</v>
          </cell>
          <cell r="F1057">
            <v>0</v>
          </cell>
          <cell r="G1057">
            <v>11</v>
          </cell>
          <cell r="H1057" t="str">
            <v>2012-11-30</v>
          </cell>
          <cell r="I1057" t="str">
            <v>11600</v>
          </cell>
        </row>
        <row r="1058">
          <cell r="A1058" t="str">
            <v>481004</v>
          </cell>
          <cell r="B1058" t="str">
            <v>1015</v>
          </cell>
          <cell r="C1058">
            <v>-8511554.9499999993</v>
          </cell>
          <cell r="D1058" t="str">
            <v>204</v>
          </cell>
          <cell r="E1058" t="str">
            <v>407</v>
          </cell>
          <cell r="F1058">
            <v>0</v>
          </cell>
          <cell r="G1058">
            <v>11</v>
          </cell>
          <cell r="H1058" t="str">
            <v>2012-11-30</v>
          </cell>
          <cell r="I1058" t="str">
            <v>14900</v>
          </cell>
        </row>
        <row r="1059">
          <cell r="A1059" t="str">
            <v>481004</v>
          </cell>
          <cell r="B1059" t="str">
            <v>1015</v>
          </cell>
          <cell r="C1059">
            <v>-39103.919999999998</v>
          </cell>
          <cell r="D1059" t="str">
            <v>204</v>
          </cell>
          <cell r="E1059" t="str">
            <v>407</v>
          </cell>
          <cell r="F1059">
            <v>0</v>
          </cell>
          <cell r="G1059">
            <v>12</v>
          </cell>
          <cell r="H1059" t="str">
            <v>2012-12-31</v>
          </cell>
          <cell r="I1059" t="str">
            <v>11600</v>
          </cell>
        </row>
        <row r="1060">
          <cell r="A1060" t="str">
            <v>481004</v>
          </cell>
          <cell r="B1060" t="str">
            <v>1015</v>
          </cell>
          <cell r="C1060">
            <v>-13751653.970000001</v>
          </cell>
          <cell r="D1060" t="str">
            <v>204</v>
          </cell>
          <cell r="E1060" t="str">
            <v>407</v>
          </cell>
          <cell r="F1060">
            <v>0</v>
          </cell>
          <cell r="G1060">
            <v>12</v>
          </cell>
          <cell r="H1060" t="str">
            <v>2012-12-31</v>
          </cell>
          <cell r="I1060" t="str">
            <v>14900</v>
          </cell>
        </row>
        <row r="1061">
          <cell r="A1061" t="str">
            <v>481004</v>
          </cell>
          <cell r="B1061" t="str">
            <v>1015</v>
          </cell>
          <cell r="C1061">
            <v>-138806.31</v>
          </cell>
          <cell r="D1061" t="str">
            <v>204</v>
          </cell>
          <cell r="E1061" t="str">
            <v>451</v>
          </cell>
          <cell r="F1061">
            <v>0</v>
          </cell>
          <cell r="G1061">
            <v>1</v>
          </cell>
          <cell r="H1061" t="str">
            <v>2012-01-31</v>
          </cell>
          <cell r="I1061" t="str">
            <v>15600</v>
          </cell>
        </row>
        <row r="1062">
          <cell r="A1062" t="str">
            <v>481004</v>
          </cell>
          <cell r="B1062" t="str">
            <v>1015</v>
          </cell>
          <cell r="C1062">
            <v>-113500.33</v>
          </cell>
          <cell r="D1062" t="str">
            <v>204</v>
          </cell>
          <cell r="E1062" t="str">
            <v>451</v>
          </cell>
          <cell r="F1062">
            <v>0</v>
          </cell>
          <cell r="G1062">
            <v>2</v>
          </cell>
          <cell r="H1062" t="str">
            <v>2012-02-29</v>
          </cell>
          <cell r="I1062" t="str">
            <v>15600</v>
          </cell>
        </row>
        <row r="1063">
          <cell r="A1063" t="str">
            <v>481004</v>
          </cell>
          <cell r="B1063" t="str">
            <v>1015</v>
          </cell>
          <cell r="C1063">
            <v>-130974.65</v>
          </cell>
          <cell r="D1063" t="str">
            <v>204</v>
          </cell>
          <cell r="E1063" t="str">
            <v>451</v>
          </cell>
          <cell r="F1063">
            <v>0</v>
          </cell>
          <cell r="G1063">
            <v>3</v>
          </cell>
          <cell r="H1063" t="str">
            <v>2012-03-31</v>
          </cell>
          <cell r="I1063" t="str">
            <v>15600</v>
          </cell>
        </row>
        <row r="1064">
          <cell r="A1064" t="str">
            <v>481004</v>
          </cell>
          <cell r="B1064" t="str">
            <v>1015</v>
          </cell>
          <cell r="C1064">
            <v>-84192.48</v>
          </cell>
          <cell r="D1064" t="str">
            <v>204</v>
          </cell>
          <cell r="E1064" t="str">
            <v>451</v>
          </cell>
          <cell r="F1064">
            <v>0</v>
          </cell>
          <cell r="G1064">
            <v>4</v>
          </cell>
          <cell r="H1064" t="str">
            <v>2012-04-30</v>
          </cell>
          <cell r="I1064" t="str">
            <v>15600</v>
          </cell>
        </row>
        <row r="1065">
          <cell r="A1065" t="str">
            <v>481004</v>
          </cell>
          <cell r="B1065" t="str">
            <v>1015</v>
          </cell>
          <cell r="C1065">
            <v>-97447.85</v>
          </cell>
          <cell r="D1065" t="str">
            <v>204</v>
          </cell>
          <cell r="E1065" t="str">
            <v>451</v>
          </cell>
          <cell r="F1065">
            <v>0</v>
          </cell>
          <cell r="G1065">
            <v>5</v>
          </cell>
          <cell r="H1065" t="str">
            <v>2012-05-31</v>
          </cell>
          <cell r="I1065" t="str">
            <v>15600</v>
          </cell>
        </row>
        <row r="1066">
          <cell r="A1066" t="str">
            <v>481004</v>
          </cell>
          <cell r="B1066" t="str">
            <v>1015</v>
          </cell>
          <cell r="C1066">
            <v>-53806.62</v>
          </cell>
          <cell r="D1066" t="str">
            <v>204</v>
          </cell>
          <cell r="E1066" t="str">
            <v>451</v>
          </cell>
          <cell r="F1066">
            <v>0</v>
          </cell>
          <cell r="G1066">
            <v>6</v>
          </cell>
          <cell r="H1066" t="str">
            <v>2012-06-30</v>
          </cell>
          <cell r="I1066" t="str">
            <v>15600</v>
          </cell>
        </row>
        <row r="1067">
          <cell r="A1067" t="str">
            <v>481004</v>
          </cell>
          <cell r="B1067" t="str">
            <v>1015</v>
          </cell>
          <cell r="C1067">
            <v>-54079.21</v>
          </cell>
          <cell r="D1067" t="str">
            <v>204</v>
          </cell>
          <cell r="E1067" t="str">
            <v>451</v>
          </cell>
          <cell r="F1067">
            <v>0</v>
          </cell>
          <cell r="G1067">
            <v>7</v>
          </cell>
          <cell r="H1067" t="str">
            <v>2012-07-31</v>
          </cell>
          <cell r="I1067" t="str">
            <v>15600</v>
          </cell>
        </row>
        <row r="1068">
          <cell r="A1068" t="str">
            <v>481004</v>
          </cell>
          <cell r="B1068" t="str">
            <v>1015</v>
          </cell>
          <cell r="C1068">
            <v>-56127.34</v>
          </cell>
          <cell r="D1068" t="str">
            <v>204</v>
          </cell>
          <cell r="E1068" t="str">
            <v>451</v>
          </cell>
          <cell r="F1068">
            <v>0</v>
          </cell>
          <cell r="G1068">
            <v>8</v>
          </cell>
          <cell r="H1068" t="str">
            <v>2012-08-31</v>
          </cell>
          <cell r="I1068" t="str">
            <v>15600</v>
          </cell>
        </row>
        <row r="1069">
          <cell r="A1069" t="str">
            <v>481004</v>
          </cell>
          <cell r="B1069" t="str">
            <v>1015</v>
          </cell>
          <cell r="C1069">
            <v>-54940.01</v>
          </cell>
          <cell r="D1069" t="str">
            <v>204</v>
          </cell>
          <cell r="E1069" t="str">
            <v>451</v>
          </cell>
          <cell r="F1069">
            <v>0</v>
          </cell>
          <cell r="G1069">
            <v>9</v>
          </cell>
          <cell r="H1069" t="str">
            <v>2012-09-30</v>
          </cell>
          <cell r="I1069" t="str">
            <v>15600</v>
          </cell>
        </row>
        <row r="1070">
          <cell r="A1070" t="str">
            <v>481004</v>
          </cell>
          <cell r="B1070" t="str">
            <v>1015</v>
          </cell>
          <cell r="C1070">
            <v>-90510.84</v>
          </cell>
          <cell r="D1070" t="str">
            <v>204</v>
          </cell>
          <cell r="E1070" t="str">
            <v>451</v>
          </cell>
          <cell r="F1070">
            <v>0</v>
          </cell>
          <cell r="G1070">
            <v>10</v>
          </cell>
          <cell r="H1070" t="str">
            <v>2012-10-31</v>
          </cell>
          <cell r="I1070" t="str">
            <v>15600</v>
          </cell>
        </row>
        <row r="1071">
          <cell r="A1071" t="str">
            <v>481004</v>
          </cell>
          <cell r="B1071" t="str">
            <v>1015</v>
          </cell>
          <cell r="C1071">
            <v>-101717.36</v>
          </cell>
          <cell r="D1071" t="str">
            <v>204</v>
          </cell>
          <cell r="E1071" t="str">
            <v>451</v>
          </cell>
          <cell r="F1071">
            <v>0</v>
          </cell>
          <cell r="G1071">
            <v>11</v>
          </cell>
          <cell r="H1071" t="str">
            <v>2012-11-30</v>
          </cell>
          <cell r="I1071" t="str">
            <v>15600</v>
          </cell>
        </row>
        <row r="1072">
          <cell r="A1072" t="str">
            <v>481004</v>
          </cell>
          <cell r="B1072" t="str">
            <v>1015</v>
          </cell>
          <cell r="C1072">
            <v>-137637.07</v>
          </cell>
          <cell r="D1072" t="str">
            <v>204</v>
          </cell>
          <cell r="E1072" t="str">
            <v>451</v>
          </cell>
          <cell r="F1072">
            <v>0</v>
          </cell>
          <cell r="G1072">
            <v>12</v>
          </cell>
          <cell r="H1072" t="str">
            <v>2012-12-31</v>
          </cell>
          <cell r="I1072" t="str">
            <v>15600</v>
          </cell>
        </row>
        <row r="1073">
          <cell r="A1073" t="str">
            <v>481004</v>
          </cell>
          <cell r="B1073" t="str">
            <v>1015</v>
          </cell>
          <cell r="C1073">
            <v>-1175492.97</v>
          </cell>
          <cell r="D1073" t="str">
            <v>204</v>
          </cell>
          <cell r="E1073" t="str">
            <v>453</v>
          </cell>
          <cell r="F1073">
            <v>0</v>
          </cell>
          <cell r="G1073">
            <v>1</v>
          </cell>
          <cell r="H1073" t="str">
            <v>2012-01-31</v>
          </cell>
          <cell r="I1073" t="str">
            <v>15600</v>
          </cell>
        </row>
        <row r="1074">
          <cell r="A1074" t="str">
            <v>481004</v>
          </cell>
          <cell r="B1074" t="str">
            <v>1015</v>
          </cell>
          <cell r="C1074">
            <v>-1044894.49</v>
          </cell>
          <cell r="D1074" t="str">
            <v>204</v>
          </cell>
          <cell r="E1074" t="str">
            <v>453</v>
          </cell>
          <cell r="F1074">
            <v>0</v>
          </cell>
          <cell r="G1074">
            <v>2</v>
          </cell>
          <cell r="H1074" t="str">
            <v>2012-02-29</v>
          </cell>
          <cell r="I1074" t="str">
            <v>15600</v>
          </cell>
        </row>
        <row r="1075">
          <cell r="A1075" t="str">
            <v>481004</v>
          </cell>
          <cell r="B1075" t="str">
            <v>1015</v>
          </cell>
          <cell r="C1075">
            <v>-1039584.31</v>
          </cell>
          <cell r="D1075" t="str">
            <v>204</v>
          </cell>
          <cell r="E1075" t="str">
            <v>453</v>
          </cell>
          <cell r="F1075">
            <v>0</v>
          </cell>
          <cell r="G1075">
            <v>3</v>
          </cell>
          <cell r="H1075" t="str">
            <v>2012-03-31</v>
          </cell>
          <cell r="I1075" t="str">
            <v>15600</v>
          </cell>
        </row>
        <row r="1076">
          <cell r="A1076" t="str">
            <v>481004</v>
          </cell>
          <cell r="B1076" t="str">
            <v>1015</v>
          </cell>
          <cell r="C1076">
            <v>-611135.92000000004</v>
          </cell>
          <cell r="D1076" t="str">
            <v>204</v>
          </cell>
          <cell r="E1076" t="str">
            <v>453</v>
          </cell>
          <cell r="F1076">
            <v>0</v>
          </cell>
          <cell r="G1076">
            <v>4</v>
          </cell>
          <cell r="H1076" t="str">
            <v>2012-04-30</v>
          </cell>
          <cell r="I1076" t="str">
            <v>15600</v>
          </cell>
        </row>
        <row r="1077">
          <cell r="A1077" t="str">
            <v>481004</v>
          </cell>
          <cell r="B1077" t="str">
            <v>1015</v>
          </cell>
          <cell r="C1077">
            <v>-400528.17</v>
          </cell>
          <cell r="D1077" t="str">
            <v>204</v>
          </cell>
          <cell r="E1077" t="str">
            <v>453</v>
          </cell>
          <cell r="F1077">
            <v>0</v>
          </cell>
          <cell r="G1077">
            <v>5</v>
          </cell>
          <cell r="H1077" t="str">
            <v>2012-05-31</v>
          </cell>
          <cell r="I1077" t="str">
            <v>15600</v>
          </cell>
        </row>
        <row r="1078">
          <cell r="A1078" t="str">
            <v>481004</v>
          </cell>
          <cell r="B1078" t="str">
            <v>1015</v>
          </cell>
          <cell r="C1078">
            <v>-243447.77</v>
          </cell>
          <cell r="D1078" t="str">
            <v>204</v>
          </cell>
          <cell r="E1078" t="str">
            <v>453</v>
          </cell>
          <cell r="F1078">
            <v>0</v>
          </cell>
          <cell r="G1078">
            <v>6</v>
          </cell>
          <cell r="H1078" t="str">
            <v>2012-06-30</v>
          </cell>
          <cell r="I1078" t="str">
            <v>15600</v>
          </cell>
        </row>
        <row r="1079">
          <cell r="A1079" t="str">
            <v>481004</v>
          </cell>
          <cell r="B1079" t="str">
            <v>1015</v>
          </cell>
          <cell r="C1079">
            <v>-122820.77</v>
          </cell>
          <cell r="D1079" t="str">
            <v>204</v>
          </cell>
          <cell r="E1079" t="str">
            <v>453</v>
          </cell>
          <cell r="F1079">
            <v>0</v>
          </cell>
          <cell r="G1079">
            <v>7</v>
          </cell>
          <cell r="H1079" t="str">
            <v>2012-07-31</v>
          </cell>
          <cell r="I1079" t="str">
            <v>15600</v>
          </cell>
        </row>
        <row r="1080">
          <cell r="A1080" t="str">
            <v>481004</v>
          </cell>
          <cell r="B1080" t="str">
            <v>1015</v>
          </cell>
          <cell r="C1080">
            <v>-96329.24</v>
          </cell>
          <cell r="D1080" t="str">
            <v>204</v>
          </cell>
          <cell r="E1080" t="str">
            <v>453</v>
          </cell>
          <cell r="F1080">
            <v>0</v>
          </cell>
          <cell r="G1080">
            <v>8</v>
          </cell>
          <cell r="H1080" t="str">
            <v>2012-08-31</v>
          </cell>
          <cell r="I1080" t="str">
            <v>15600</v>
          </cell>
        </row>
        <row r="1081">
          <cell r="A1081" t="str">
            <v>481004</v>
          </cell>
          <cell r="B1081" t="str">
            <v>1015</v>
          </cell>
          <cell r="C1081">
            <v>-113503.36</v>
          </cell>
          <cell r="D1081" t="str">
            <v>204</v>
          </cell>
          <cell r="E1081" t="str">
            <v>453</v>
          </cell>
          <cell r="F1081">
            <v>0</v>
          </cell>
          <cell r="G1081">
            <v>9</v>
          </cell>
          <cell r="H1081" t="str">
            <v>2012-09-30</v>
          </cell>
          <cell r="I1081" t="str">
            <v>15600</v>
          </cell>
        </row>
        <row r="1082">
          <cell r="A1082" t="str">
            <v>481004</v>
          </cell>
          <cell r="B1082" t="str">
            <v>1015</v>
          </cell>
          <cell r="C1082">
            <v>-185637.17</v>
          </cell>
          <cell r="D1082" t="str">
            <v>204</v>
          </cell>
          <cell r="E1082" t="str">
            <v>453</v>
          </cell>
          <cell r="F1082">
            <v>0</v>
          </cell>
          <cell r="G1082">
            <v>10</v>
          </cell>
          <cell r="H1082" t="str">
            <v>2012-10-31</v>
          </cell>
          <cell r="I1082" t="str">
            <v>15600</v>
          </cell>
        </row>
        <row r="1083">
          <cell r="A1083" t="str">
            <v>481004</v>
          </cell>
          <cell r="B1083" t="str">
            <v>1015</v>
          </cell>
          <cell r="C1083">
            <v>-526604.47</v>
          </cell>
          <cell r="D1083" t="str">
            <v>204</v>
          </cell>
          <cell r="E1083" t="str">
            <v>453</v>
          </cell>
          <cell r="F1083">
            <v>0</v>
          </cell>
          <cell r="G1083">
            <v>11</v>
          </cell>
          <cell r="H1083" t="str">
            <v>2012-11-30</v>
          </cell>
          <cell r="I1083" t="str">
            <v>15600</v>
          </cell>
        </row>
        <row r="1084">
          <cell r="A1084" t="str">
            <v>481004</v>
          </cell>
          <cell r="B1084" t="str">
            <v>1015</v>
          </cell>
          <cell r="C1084">
            <v>-797523.78</v>
          </cell>
          <cell r="D1084" t="str">
            <v>204</v>
          </cell>
          <cell r="E1084" t="str">
            <v>453</v>
          </cell>
          <cell r="F1084">
            <v>0</v>
          </cell>
          <cell r="G1084">
            <v>12</v>
          </cell>
          <cell r="H1084" t="str">
            <v>2012-12-31</v>
          </cell>
          <cell r="I1084" t="str">
            <v>15600</v>
          </cell>
        </row>
        <row r="1085">
          <cell r="A1085" t="str">
            <v>481004</v>
          </cell>
          <cell r="B1085" t="str">
            <v>1015</v>
          </cell>
          <cell r="C1085">
            <v>-848.07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1</v>
          </cell>
          <cell r="H1085" t="str">
            <v>2012-01-31</v>
          </cell>
          <cell r="I1085" t="str">
            <v>11600</v>
          </cell>
        </row>
        <row r="1086">
          <cell r="A1086" t="str">
            <v>481004</v>
          </cell>
          <cell r="B1086" t="str">
            <v>1015</v>
          </cell>
          <cell r="C1086">
            <v>-201323.12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2012-01-31</v>
          </cell>
          <cell r="I1086" t="str">
            <v>14900</v>
          </cell>
        </row>
        <row r="1087">
          <cell r="A1087" t="str">
            <v>481004</v>
          </cell>
          <cell r="B1087" t="str">
            <v>1015</v>
          </cell>
          <cell r="C1087">
            <v>-2460.04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2012-02-29</v>
          </cell>
          <cell r="I1087" t="str">
            <v>11600</v>
          </cell>
        </row>
        <row r="1088">
          <cell r="A1088" t="str">
            <v>481004</v>
          </cell>
          <cell r="B1088" t="str">
            <v>1015</v>
          </cell>
          <cell r="C1088">
            <v>-579079.82999999996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2</v>
          </cell>
          <cell r="H1088" t="str">
            <v>2012-02-29</v>
          </cell>
          <cell r="I1088" t="str">
            <v>14900</v>
          </cell>
        </row>
        <row r="1089">
          <cell r="A1089" t="str">
            <v>481004</v>
          </cell>
          <cell r="B1089" t="str">
            <v>1015</v>
          </cell>
          <cell r="C1089">
            <v>-455.08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3</v>
          </cell>
          <cell r="H1089" t="str">
            <v>2012-03-31</v>
          </cell>
          <cell r="I1089" t="str">
            <v>11600</v>
          </cell>
        </row>
        <row r="1090">
          <cell r="A1090" t="str">
            <v>481004</v>
          </cell>
          <cell r="B1090" t="str">
            <v>1015</v>
          </cell>
          <cell r="C1090">
            <v>-115344.34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3</v>
          </cell>
          <cell r="H1090" t="str">
            <v>2012-03-31</v>
          </cell>
          <cell r="I1090" t="str">
            <v>14900</v>
          </cell>
        </row>
        <row r="1091">
          <cell r="A1091" t="str">
            <v>481004</v>
          </cell>
          <cell r="B1091" t="str">
            <v>1015</v>
          </cell>
          <cell r="C1091">
            <v>-514.11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4</v>
          </cell>
          <cell r="H1091" t="str">
            <v>2012-04-30</v>
          </cell>
          <cell r="I1091" t="str">
            <v>11600</v>
          </cell>
        </row>
        <row r="1092">
          <cell r="A1092" t="str">
            <v>481004</v>
          </cell>
          <cell r="B1092" t="str">
            <v>1015</v>
          </cell>
          <cell r="C1092">
            <v>-630491.35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4</v>
          </cell>
          <cell r="H1092" t="str">
            <v>2012-04-30</v>
          </cell>
          <cell r="I1092" t="str">
            <v>14900</v>
          </cell>
        </row>
        <row r="1093">
          <cell r="A1093" t="str">
            <v>481004</v>
          </cell>
          <cell r="B1093" t="str">
            <v>1015</v>
          </cell>
          <cell r="C1093">
            <v>-359.72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5</v>
          </cell>
          <cell r="H1093" t="str">
            <v>2012-05-31</v>
          </cell>
          <cell r="I1093" t="str">
            <v>11600</v>
          </cell>
        </row>
        <row r="1094">
          <cell r="A1094" t="str">
            <v>481004</v>
          </cell>
          <cell r="B1094" t="str">
            <v>1015</v>
          </cell>
          <cell r="C1094">
            <v>-234610.55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5</v>
          </cell>
          <cell r="H1094" t="str">
            <v>2012-05-31</v>
          </cell>
          <cell r="I1094" t="str">
            <v>14900</v>
          </cell>
        </row>
        <row r="1095">
          <cell r="A1095" t="str">
            <v>481004</v>
          </cell>
          <cell r="B1095" t="str">
            <v>1015</v>
          </cell>
          <cell r="C1095">
            <v>217.7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6</v>
          </cell>
          <cell r="H1095" t="str">
            <v>2012-06-30</v>
          </cell>
          <cell r="I1095" t="str">
            <v>11600</v>
          </cell>
        </row>
        <row r="1096">
          <cell r="A1096" t="str">
            <v>481004</v>
          </cell>
          <cell r="B1096" t="str">
            <v>1015</v>
          </cell>
          <cell r="C1096">
            <v>-52178.49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6</v>
          </cell>
          <cell r="H1096" t="str">
            <v>2012-06-30</v>
          </cell>
          <cell r="I1096" t="str">
            <v>14900</v>
          </cell>
        </row>
        <row r="1097">
          <cell r="A1097" t="str">
            <v>481004</v>
          </cell>
          <cell r="B1097" t="str">
            <v>1015</v>
          </cell>
          <cell r="C1097">
            <v>-126.09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7</v>
          </cell>
          <cell r="H1097" t="str">
            <v>2012-07-31</v>
          </cell>
          <cell r="I1097" t="str">
            <v>11600</v>
          </cell>
        </row>
        <row r="1098">
          <cell r="A1098" t="str">
            <v>481004</v>
          </cell>
          <cell r="B1098" t="str">
            <v>1015</v>
          </cell>
          <cell r="C1098">
            <v>-26042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7</v>
          </cell>
          <cell r="H1098" t="str">
            <v>2012-07-31</v>
          </cell>
          <cell r="I1098" t="str">
            <v>14900</v>
          </cell>
        </row>
        <row r="1099">
          <cell r="A1099" t="str">
            <v>481004</v>
          </cell>
          <cell r="B1099" t="str">
            <v>1015</v>
          </cell>
          <cell r="C1099">
            <v>-25.78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8</v>
          </cell>
          <cell r="H1099" t="str">
            <v>2012-08-31</v>
          </cell>
          <cell r="I1099" t="str">
            <v>11600</v>
          </cell>
        </row>
        <row r="1100">
          <cell r="A1100" t="str">
            <v>481004</v>
          </cell>
          <cell r="B1100" t="str">
            <v>1015</v>
          </cell>
          <cell r="C1100">
            <v>-4112.16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8</v>
          </cell>
          <cell r="H1100" t="str">
            <v>2012-08-31</v>
          </cell>
          <cell r="I1100" t="str">
            <v>14900</v>
          </cell>
        </row>
        <row r="1101">
          <cell r="A1101" t="str">
            <v>481004</v>
          </cell>
          <cell r="B1101" t="str">
            <v>1015</v>
          </cell>
          <cell r="C1101">
            <v>-56.14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2012-09-30</v>
          </cell>
          <cell r="I1101" t="str">
            <v>11600</v>
          </cell>
        </row>
        <row r="1102">
          <cell r="A1102" t="str">
            <v>481004</v>
          </cell>
          <cell r="B1102" t="str">
            <v>1015</v>
          </cell>
          <cell r="C1102">
            <v>-64412.73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9</v>
          </cell>
          <cell r="H1102" t="str">
            <v>2012-09-30</v>
          </cell>
          <cell r="I1102" t="str">
            <v>14900</v>
          </cell>
        </row>
        <row r="1103">
          <cell r="A1103" t="str">
            <v>481004</v>
          </cell>
          <cell r="B1103" t="str">
            <v>1015</v>
          </cell>
          <cell r="C1103">
            <v>78.73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10</v>
          </cell>
          <cell r="H1103" t="str">
            <v>2012-10-31</v>
          </cell>
          <cell r="I1103" t="str">
            <v>11600</v>
          </cell>
        </row>
        <row r="1104">
          <cell r="A1104" t="str">
            <v>481004</v>
          </cell>
          <cell r="B1104" t="str">
            <v>1015</v>
          </cell>
          <cell r="C1104">
            <v>-154969.67000000001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10</v>
          </cell>
          <cell r="H1104" t="str">
            <v>2012-10-31</v>
          </cell>
          <cell r="I1104" t="str">
            <v>14900</v>
          </cell>
        </row>
        <row r="1105">
          <cell r="A1105" t="str">
            <v>481004</v>
          </cell>
          <cell r="B1105" t="str">
            <v>1015</v>
          </cell>
          <cell r="C1105">
            <v>-493.81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11</v>
          </cell>
          <cell r="H1105" t="str">
            <v>2012-11-30</v>
          </cell>
          <cell r="I1105" t="str">
            <v>11600</v>
          </cell>
        </row>
        <row r="1106">
          <cell r="A1106" t="str">
            <v>481004</v>
          </cell>
          <cell r="B1106" t="str">
            <v>1015</v>
          </cell>
          <cell r="C1106">
            <v>-318773.2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11</v>
          </cell>
          <cell r="H1106" t="str">
            <v>2012-11-30</v>
          </cell>
          <cell r="I1106" t="str">
            <v>14900</v>
          </cell>
        </row>
        <row r="1107">
          <cell r="A1107" t="str">
            <v>481004</v>
          </cell>
          <cell r="B1107" t="str">
            <v>1015</v>
          </cell>
          <cell r="C1107">
            <v>-2060.69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12</v>
          </cell>
          <cell r="H1107" t="str">
            <v>2012-12-31</v>
          </cell>
          <cell r="I1107" t="str">
            <v>11600</v>
          </cell>
        </row>
        <row r="1108">
          <cell r="A1108" t="str">
            <v>481004</v>
          </cell>
          <cell r="B1108" t="str">
            <v>1015</v>
          </cell>
          <cell r="C1108">
            <v>-836591.85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2012-12-31</v>
          </cell>
          <cell r="I1108" t="str">
            <v>14900</v>
          </cell>
        </row>
        <row r="1109">
          <cell r="A1109" t="str">
            <v>481004</v>
          </cell>
          <cell r="B1109" t="str">
            <v>1015</v>
          </cell>
          <cell r="C1109">
            <v>-30057.52</v>
          </cell>
          <cell r="D1109" t="str">
            <v>205</v>
          </cell>
          <cell r="E1109" t="str">
            <v>453</v>
          </cell>
          <cell r="F1109">
            <v>0</v>
          </cell>
          <cell r="G1109">
            <v>1</v>
          </cell>
          <cell r="H1109" t="str">
            <v>2012-01-31</v>
          </cell>
          <cell r="I1109" t="str">
            <v>15600</v>
          </cell>
        </row>
        <row r="1110">
          <cell r="A1110" t="str">
            <v>481004</v>
          </cell>
          <cell r="B1110" t="str">
            <v>1015</v>
          </cell>
          <cell r="C1110">
            <v>-21615.9</v>
          </cell>
          <cell r="D1110" t="str">
            <v>205</v>
          </cell>
          <cell r="E1110" t="str">
            <v>453</v>
          </cell>
          <cell r="F1110">
            <v>0</v>
          </cell>
          <cell r="G1110">
            <v>2</v>
          </cell>
          <cell r="H1110" t="str">
            <v>2012-02-29</v>
          </cell>
          <cell r="I1110" t="str">
            <v>15600</v>
          </cell>
        </row>
        <row r="1111">
          <cell r="A1111" t="str">
            <v>481004</v>
          </cell>
          <cell r="B1111" t="str">
            <v>1015</v>
          </cell>
          <cell r="C1111">
            <v>-15011.63</v>
          </cell>
          <cell r="D1111" t="str">
            <v>205</v>
          </cell>
          <cell r="E1111" t="str">
            <v>453</v>
          </cell>
          <cell r="F1111">
            <v>0</v>
          </cell>
          <cell r="G1111">
            <v>3</v>
          </cell>
          <cell r="H1111" t="str">
            <v>2012-03-31</v>
          </cell>
          <cell r="I1111" t="str">
            <v>15600</v>
          </cell>
        </row>
        <row r="1112">
          <cell r="A1112" t="str">
            <v>481004</v>
          </cell>
          <cell r="B1112" t="str">
            <v>1015</v>
          </cell>
          <cell r="C1112">
            <v>-31127.94</v>
          </cell>
          <cell r="D1112" t="str">
            <v>205</v>
          </cell>
          <cell r="E1112" t="str">
            <v>453</v>
          </cell>
          <cell r="F1112">
            <v>0</v>
          </cell>
          <cell r="G1112">
            <v>4</v>
          </cell>
          <cell r="H1112" t="str">
            <v>2012-04-30</v>
          </cell>
          <cell r="I1112" t="str">
            <v>15600</v>
          </cell>
        </row>
        <row r="1113">
          <cell r="A1113" t="str">
            <v>481004</v>
          </cell>
          <cell r="B1113" t="str">
            <v>1015</v>
          </cell>
          <cell r="C1113">
            <v>-15760.63</v>
          </cell>
          <cell r="D1113" t="str">
            <v>205</v>
          </cell>
          <cell r="E1113" t="str">
            <v>453</v>
          </cell>
          <cell r="F1113">
            <v>0</v>
          </cell>
          <cell r="G1113">
            <v>5</v>
          </cell>
          <cell r="H1113" t="str">
            <v>2012-05-31</v>
          </cell>
          <cell r="I1113" t="str">
            <v>15600</v>
          </cell>
        </row>
        <row r="1114">
          <cell r="A1114" t="str">
            <v>481004</v>
          </cell>
          <cell r="B1114" t="str">
            <v>1015</v>
          </cell>
          <cell r="C1114">
            <v>-767.97</v>
          </cell>
          <cell r="D1114" t="str">
            <v>205</v>
          </cell>
          <cell r="E1114" t="str">
            <v>453</v>
          </cell>
          <cell r="F1114">
            <v>0</v>
          </cell>
          <cell r="G1114">
            <v>6</v>
          </cell>
          <cell r="H1114" t="str">
            <v>2012-06-30</v>
          </cell>
          <cell r="I1114" t="str">
            <v>15600</v>
          </cell>
        </row>
        <row r="1115">
          <cell r="A1115" t="str">
            <v>481004</v>
          </cell>
          <cell r="B1115" t="str">
            <v>1015</v>
          </cell>
          <cell r="C1115">
            <v>-4898.7</v>
          </cell>
          <cell r="D1115" t="str">
            <v>205</v>
          </cell>
          <cell r="E1115" t="str">
            <v>453</v>
          </cell>
          <cell r="F1115">
            <v>0</v>
          </cell>
          <cell r="G1115">
            <v>7</v>
          </cell>
          <cell r="H1115" t="str">
            <v>2012-07-31</v>
          </cell>
          <cell r="I1115" t="str">
            <v>15600</v>
          </cell>
        </row>
        <row r="1116">
          <cell r="A1116" t="str">
            <v>481004</v>
          </cell>
          <cell r="B1116" t="str">
            <v>1015</v>
          </cell>
          <cell r="C1116">
            <v>-237.15</v>
          </cell>
          <cell r="D1116" t="str">
            <v>205</v>
          </cell>
          <cell r="E1116" t="str">
            <v>453</v>
          </cell>
          <cell r="F1116">
            <v>0</v>
          </cell>
          <cell r="G1116">
            <v>8</v>
          </cell>
          <cell r="H1116" t="str">
            <v>2012-08-31</v>
          </cell>
          <cell r="I1116" t="str">
            <v>15600</v>
          </cell>
        </row>
        <row r="1117">
          <cell r="A1117" t="str">
            <v>481004</v>
          </cell>
          <cell r="B1117" t="str">
            <v>1015</v>
          </cell>
          <cell r="C1117">
            <v>-3516.88</v>
          </cell>
          <cell r="D1117" t="str">
            <v>205</v>
          </cell>
          <cell r="E1117" t="str">
            <v>453</v>
          </cell>
          <cell r="F1117">
            <v>0</v>
          </cell>
          <cell r="G1117">
            <v>9</v>
          </cell>
          <cell r="H1117" t="str">
            <v>2012-09-30</v>
          </cell>
          <cell r="I1117" t="str">
            <v>15600</v>
          </cell>
        </row>
        <row r="1118">
          <cell r="A1118" t="str">
            <v>481004</v>
          </cell>
          <cell r="B1118" t="str">
            <v>1015</v>
          </cell>
          <cell r="C1118">
            <v>-8329.7199999999993</v>
          </cell>
          <cell r="D1118" t="str">
            <v>205</v>
          </cell>
          <cell r="E1118" t="str">
            <v>453</v>
          </cell>
          <cell r="F1118">
            <v>0</v>
          </cell>
          <cell r="G1118">
            <v>10</v>
          </cell>
          <cell r="H1118" t="str">
            <v>2012-10-31</v>
          </cell>
          <cell r="I1118" t="str">
            <v>15600</v>
          </cell>
        </row>
        <row r="1119">
          <cell r="A1119" t="str">
            <v>481004</v>
          </cell>
          <cell r="B1119" t="str">
            <v>1015</v>
          </cell>
          <cell r="C1119">
            <v>-11423.92</v>
          </cell>
          <cell r="D1119" t="str">
            <v>205</v>
          </cell>
          <cell r="E1119" t="str">
            <v>453</v>
          </cell>
          <cell r="F1119">
            <v>0</v>
          </cell>
          <cell r="G1119">
            <v>11</v>
          </cell>
          <cell r="H1119" t="str">
            <v>2012-11-30</v>
          </cell>
          <cell r="I1119" t="str">
            <v>15600</v>
          </cell>
        </row>
        <row r="1120">
          <cell r="A1120" t="str">
            <v>481004</v>
          </cell>
          <cell r="B1120" t="str">
            <v>1015</v>
          </cell>
          <cell r="C1120">
            <v>-44263.69</v>
          </cell>
          <cell r="D1120" t="str">
            <v>205</v>
          </cell>
          <cell r="E1120" t="str">
            <v>453</v>
          </cell>
          <cell r="F1120">
            <v>0</v>
          </cell>
          <cell r="G1120">
            <v>12</v>
          </cell>
          <cell r="H1120" t="str">
            <v>2012-12-31</v>
          </cell>
          <cell r="I1120" t="str">
            <v>15600</v>
          </cell>
        </row>
        <row r="1121">
          <cell r="A1121" t="str">
            <v>481004</v>
          </cell>
          <cell r="B1121" t="str">
            <v>1015</v>
          </cell>
          <cell r="C1121">
            <v>-9.14</v>
          </cell>
          <cell r="D1121" t="str">
            <v>217</v>
          </cell>
          <cell r="E1121" t="str">
            <v>402</v>
          </cell>
          <cell r="F1121">
            <v>0</v>
          </cell>
          <cell r="G1121">
            <v>1</v>
          </cell>
          <cell r="H1121" t="str">
            <v>2012-01-31</v>
          </cell>
          <cell r="I1121" t="str">
            <v>11600</v>
          </cell>
        </row>
        <row r="1122">
          <cell r="A1122" t="str">
            <v>481004</v>
          </cell>
          <cell r="B1122" t="str">
            <v>1015</v>
          </cell>
          <cell r="C1122">
            <v>-7986.32</v>
          </cell>
          <cell r="D1122" t="str">
            <v>217</v>
          </cell>
          <cell r="E1122" t="str">
            <v>402</v>
          </cell>
          <cell r="F1122">
            <v>0</v>
          </cell>
          <cell r="G1122">
            <v>1</v>
          </cell>
          <cell r="H1122" t="str">
            <v>2012-01-31</v>
          </cell>
          <cell r="I1122" t="str">
            <v>14900</v>
          </cell>
        </row>
        <row r="1123">
          <cell r="A1123" t="str">
            <v>481004</v>
          </cell>
          <cell r="B1123" t="str">
            <v>1015</v>
          </cell>
          <cell r="C1123">
            <v>-11.33</v>
          </cell>
          <cell r="D1123" t="str">
            <v>217</v>
          </cell>
          <cell r="E1123" t="str">
            <v>402</v>
          </cell>
          <cell r="F1123">
            <v>0</v>
          </cell>
          <cell r="G1123">
            <v>2</v>
          </cell>
          <cell r="H1123" t="str">
            <v>2012-02-29</v>
          </cell>
          <cell r="I1123" t="str">
            <v>11600</v>
          </cell>
        </row>
        <row r="1124">
          <cell r="A1124" t="str">
            <v>481004</v>
          </cell>
          <cell r="B1124" t="str">
            <v>1015</v>
          </cell>
          <cell r="C1124">
            <v>-11242.2</v>
          </cell>
          <cell r="D1124" t="str">
            <v>217</v>
          </cell>
          <cell r="E1124" t="str">
            <v>402</v>
          </cell>
          <cell r="F1124">
            <v>0</v>
          </cell>
          <cell r="G1124">
            <v>2</v>
          </cell>
          <cell r="H1124" t="str">
            <v>2012-02-29</v>
          </cell>
          <cell r="I1124" t="str">
            <v>14900</v>
          </cell>
        </row>
        <row r="1125">
          <cell r="A1125" t="str">
            <v>481004</v>
          </cell>
          <cell r="B1125" t="str">
            <v>1015</v>
          </cell>
          <cell r="C1125">
            <v>-9.02</v>
          </cell>
          <cell r="D1125" t="str">
            <v>217</v>
          </cell>
          <cell r="E1125" t="str">
            <v>402</v>
          </cell>
          <cell r="F1125">
            <v>0</v>
          </cell>
          <cell r="G1125">
            <v>3</v>
          </cell>
          <cell r="H1125" t="str">
            <v>2012-03-31</v>
          </cell>
          <cell r="I1125" t="str">
            <v>11600</v>
          </cell>
        </row>
        <row r="1126">
          <cell r="A1126" t="str">
            <v>481004</v>
          </cell>
          <cell r="B1126" t="str">
            <v>1015</v>
          </cell>
          <cell r="C1126">
            <v>-9068.85</v>
          </cell>
          <cell r="D1126" t="str">
            <v>217</v>
          </cell>
          <cell r="E1126" t="str">
            <v>402</v>
          </cell>
          <cell r="F1126">
            <v>0</v>
          </cell>
          <cell r="G1126">
            <v>3</v>
          </cell>
          <cell r="H1126" t="str">
            <v>2012-03-31</v>
          </cell>
          <cell r="I1126" t="str">
            <v>14900</v>
          </cell>
        </row>
        <row r="1127">
          <cell r="A1127" t="str">
            <v>481004</v>
          </cell>
          <cell r="B1127" t="str">
            <v>1015</v>
          </cell>
          <cell r="C1127">
            <v>-6.67</v>
          </cell>
          <cell r="D1127" t="str">
            <v>217</v>
          </cell>
          <cell r="E1127" t="str">
            <v>402</v>
          </cell>
          <cell r="F1127">
            <v>0</v>
          </cell>
          <cell r="G1127">
            <v>4</v>
          </cell>
          <cell r="H1127" t="str">
            <v>2012-04-30</v>
          </cell>
          <cell r="I1127" t="str">
            <v>11600</v>
          </cell>
        </row>
        <row r="1128">
          <cell r="A1128" t="str">
            <v>481004</v>
          </cell>
          <cell r="B1128" t="str">
            <v>1015</v>
          </cell>
          <cell r="C1128">
            <v>-7376</v>
          </cell>
          <cell r="D1128" t="str">
            <v>217</v>
          </cell>
          <cell r="E1128" t="str">
            <v>402</v>
          </cell>
          <cell r="F1128">
            <v>0</v>
          </cell>
          <cell r="G1128">
            <v>4</v>
          </cell>
          <cell r="H1128" t="str">
            <v>2012-04-30</v>
          </cell>
          <cell r="I1128" t="str">
            <v>14900</v>
          </cell>
        </row>
        <row r="1129">
          <cell r="A1129" t="str">
            <v>481004</v>
          </cell>
          <cell r="B1129" t="str">
            <v>1015</v>
          </cell>
          <cell r="C1129">
            <v>-7.12</v>
          </cell>
          <cell r="D1129" t="str">
            <v>217</v>
          </cell>
          <cell r="E1129" t="str">
            <v>402</v>
          </cell>
          <cell r="F1129">
            <v>0</v>
          </cell>
          <cell r="G1129">
            <v>5</v>
          </cell>
          <cell r="H1129" t="str">
            <v>2012-05-31</v>
          </cell>
          <cell r="I1129" t="str">
            <v>11600</v>
          </cell>
        </row>
        <row r="1130">
          <cell r="A1130" t="str">
            <v>481004</v>
          </cell>
          <cell r="B1130" t="str">
            <v>1015</v>
          </cell>
          <cell r="C1130">
            <v>-6576.15</v>
          </cell>
          <cell r="D1130" t="str">
            <v>217</v>
          </cell>
          <cell r="E1130" t="str">
            <v>402</v>
          </cell>
          <cell r="F1130">
            <v>0</v>
          </cell>
          <cell r="G1130">
            <v>5</v>
          </cell>
          <cell r="H1130" t="str">
            <v>2012-05-31</v>
          </cell>
          <cell r="I1130" t="str">
            <v>14900</v>
          </cell>
        </row>
        <row r="1131">
          <cell r="A1131" t="str">
            <v>481004</v>
          </cell>
          <cell r="B1131" t="str">
            <v>1015</v>
          </cell>
          <cell r="C1131">
            <v>-3.8</v>
          </cell>
          <cell r="D1131" t="str">
            <v>217</v>
          </cell>
          <cell r="E1131" t="str">
            <v>402</v>
          </cell>
          <cell r="F1131">
            <v>0</v>
          </cell>
          <cell r="G1131">
            <v>6</v>
          </cell>
          <cell r="H1131" t="str">
            <v>2012-06-30</v>
          </cell>
          <cell r="I1131" t="str">
            <v>11600</v>
          </cell>
        </row>
        <row r="1132">
          <cell r="A1132" t="str">
            <v>481004</v>
          </cell>
          <cell r="B1132" t="str">
            <v>1015</v>
          </cell>
          <cell r="C1132">
            <v>-6059.47</v>
          </cell>
          <cell r="D1132" t="str">
            <v>217</v>
          </cell>
          <cell r="E1132" t="str">
            <v>402</v>
          </cell>
          <cell r="F1132">
            <v>0</v>
          </cell>
          <cell r="G1132">
            <v>6</v>
          </cell>
          <cell r="H1132" t="str">
            <v>2012-06-30</v>
          </cell>
          <cell r="I1132" t="str">
            <v>14900</v>
          </cell>
        </row>
        <row r="1133">
          <cell r="A1133" t="str">
            <v>481004</v>
          </cell>
          <cell r="B1133" t="str">
            <v>1015</v>
          </cell>
          <cell r="C1133">
            <v>-4.84</v>
          </cell>
          <cell r="D1133" t="str">
            <v>217</v>
          </cell>
          <cell r="E1133" t="str">
            <v>402</v>
          </cell>
          <cell r="F1133">
            <v>0</v>
          </cell>
          <cell r="G1133">
            <v>7</v>
          </cell>
          <cell r="H1133" t="str">
            <v>2012-07-31</v>
          </cell>
          <cell r="I1133" t="str">
            <v>11600</v>
          </cell>
        </row>
        <row r="1134">
          <cell r="A1134" t="str">
            <v>481004</v>
          </cell>
          <cell r="B1134" t="str">
            <v>1015</v>
          </cell>
          <cell r="C1134">
            <v>-4276.82</v>
          </cell>
          <cell r="D1134" t="str">
            <v>217</v>
          </cell>
          <cell r="E1134" t="str">
            <v>402</v>
          </cell>
          <cell r="F1134">
            <v>0</v>
          </cell>
          <cell r="G1134">
            <v>7</v>
          </cell>
          <cell r="H1134" t="str">
            <v>2012-07-31</v>
          </cell>
          <cell r="I1134" t="str">
            <v>14900</v>
          </cell>
        </row>
        <row r="1135">
          <cell r="A1135" t="str">
            <v>481004</v>
          </cell>
          <cell r="B1135" t="str">
            <v>1015</v>
          </cell>
          <cell r="C1135">
            <v>-4.62</v>
          </cell>
          <cell r="D1135" t="str">
            <v>217</v>
          </cell>
          <cell r="E1135" t="str">
            <v>402</v>
          </cell>
          <cell r="F1135">
            <v>0</v>
          </cell>
          <cell r="G1135">
            <v>8</v>
          </cell>
          <cell r="H1135" t="str">
            <v>2012-08-31</v>
          </cell>
          <cell r="I1135" t="str">
            <v>11600</v>
          </cell>
        </row>
        <row r="1136">
          <cell r="A1136" t="str">
            <v>481004</v>
          </cell>
          <cell r="B1136" t="str">
            <v>1015</v>
          </cell>
          <cell r="C1136">
            <v>-4454.83</v>
          </cell>
          <cell r="D1136" t="str">
            <v>217</v>
          </cell>
          <cell r="E1136" t="str">
            <v>402</v>
          </cell>
          <cell r="F1136">
            <v>0</v>
          </cell>
          <cell r="G1136">
            <v>8</v>
          </cell>
          <cell r="H1136" t="str">
            <v>2012-08-31</v>
          </cell>
          <cell r="I1136" t="str">
            <v>14900</v>
          </cell>
        </row>
        <row r="1137">
          <cell r="A1137" t="str">
            <v>481004</v>
          </cell>
          <cell r="B1137" t="str">
            <v>1015</v>
          </cell>
          <cell r="C1137">
            <v>-9.01</v>
          </cell>
          <cell r="D1137" t="str">
            <v>217</v>
          </cell>
          <cell r="E1137" t="str">
            <v>402</v>
          </cell>
          <cell r="F1137">
            <v>0</v>
          </cell>
          <cell r="G1137">
            <v>9</v>
          </cell>
          <cell r="H1137" t="str">
            <v>2012-09-30</v>
          </cell>
          <cell r="I1137" t="str">
            <v>11600</v>
          </cell>
        </row>
        <row r="1138">
          <cell r="A1138" t="str">
            <v>481004</v>
          </cell>
          <cell r="B1138" t="str">
            <v>1015</v>
          </cell>
          <cell r="C1138">
            <v>-7922.87</v>
          </cell>
          <cell r="D1138" t="str">
            <v>217</v>
          </cell>
          <cell r="E1138" t="str">
            <v>402</v>
          </cell>
          <cell r="F1138">
            <v>0</v>
          </cell>
          <cell r="G1138">
            <v>9</v>
          </cell>
          <cell r="H1138" t="str">
            <v>2012-09-30</v>
          </cell>
          <cell r="I1138" t="str">
            <v>14900</v>
          </cell>
        </row>
        <row r="1139">
          <cell r="A1139" t="str">
            <v>481004</v>
          </cell>
          <cell r="B1139" t="str">
            <v>1015</v>
          </cell>
          <cell r="C1139">
            <v>-11.12</v>
          </cell>
          <cell r="D1139" t="str">
            <v>217</v>
          </cell>
          <cell r="E1139" t="str">
            <v>402</v>
          </cell>
          <cell r="F1139">
            <v>0</v>
          </cell>
          <cell r="G1139">
            <v>10</v>
          </cell>
          <cell r="H1139" t="str">
            <v>2012-10-31</v>
          </cell>
          <cell r="I1139" t="str">
            <v>11600</v>
          </cell>
        </row>
        <row r="1140">
          <cell r="A1140" t="str">
            <v>481004</v>
          </cell>
          <cell r="B1140" t="str">
            <v>1015</v>
          </cell>
          <cell r="C1140">
            <v>-12239.99</v>
          </cell>
          <cell r="D1140" t="str">
            <v>217</v>
          </cell>
          <cell r="E1140" t="str">
            <v>402</v>
          </cell>
          <cell r="F1140">
            <v>0</v>
          </cell>
          <cell r="G1140">
            <v>10</v>
          </cell>
          <cell r="H1140" t="str">
            <v>2012-10-31</v>
          </cell>
          <cell r="I1140" t="str">
            <v>14900</v>
          </cell>
        </row>
        <row r="1141">
          <cell r="A1141" t="str">
            <v>481004</v>
          </cell>
          <cell r="B1141" t="str">
            <v>1015</v>
          </cell>
          <cell r="C1141">
            <v>-18.899999999999999</v>
          </cell>
          <cell r="D1141" t="str">
            <v>217</v>
          </cell>
          <cell r="E1141" t="str">
            <v>402</v>
          </cell>
          <cell r="F1141">
            <v>0</v>
          </cell>
          <cell r="G1141">
            <v>11</v>
          </cell>
          <cell r="H1141" t="str">
            <v>2012-11-30</v>
          </cell>
          <cell r="I1141" t="str">
            <v>11600</v>
          </cell>
        </row>
        <row r="1142">
          <cell r="A1142" t="str">
            <v>481004</v>
          </cell>
          <cell r="B1142" t="str">
            <v>1015</v>
          </cell>
          <cell r="C1142">
            <v>-12154.66</v>
          </cell>
          <cell r="D1142" t="str">
            <v>217</v>
          </cell>
          <cell r="E1142" t="str">
            <v>402</v>
          </cell>
          <cell r="F1142">
            <v>0</v>
          </cell>
          <cell r="G1142">
            <v>11</v>
          </cell>
          <cell r="H1142" t="str">
            <v>2012-11-30</v>
          </cell>
          <cell r="I1142" t="str">
            <v>14900</v>
          </cell>
        </row>
        <row r="1143">
          <cell r="A1143" t="str">
            <v>481004</v>
          </cell>
          <cell r="B1143" t="str">
            <v>1015</v>
          </cell>
          <cell r="C1143">
            <v>-32.51</v>
          </cell>
          <cell r="D1143" t="str">
            <v>217</v>
          </cell>
          <cell r="E1143" t="str">
            <v>402</v>
          </cell>
          <cell r="F1143">
            <v>0</v>
          </cell>
          <cell r="G1143">
            <v>12</v>
          </cell>
          <cell r="H1143" t="str">
            <v>2012-12-31</v>
          </cell>
          <cell r="I1143" t="str">
            <v>11600</v>
          </cell>
        </row>
        <row r="1144">
          <cell r="A1144" t="str">
            <v>481004</v>
          </cell>
          <cell r="B1144" t="str">
            <v>1015</v>
          </cell>
          <cell r="C1144">
            <v>-23213.95</v>
          </cell>
          <cell r="D1144" t="str">
            <v>217</v>
          </cell>
          <cell r="E1144" t="str">
            <v>402</v>
          </cell>
          <cell r="F1144">
            <v>0</v>
          </cell>
          <cell r="G1144">
            <v>12</v>
          </cell>
          <cell r="H1144" t="str">
            <v>2012-12-31</v>
          </cell>
          <cell r="I1144" t="str">
            <v>14900</v>
          </cell>
        </row>
        <row r="1145">
          <cell r="A1145" t="str">
            <v>481004</v>
          </cell>
          <cell r="B1145" t="str">
            <v>1015</v>
          </cell>
          <cell r="C1145">
            <v>-670.26</v>
          </cell>
          <cell r="D1145" t="str">
            <v>217</v>
          </cell>
          <cell r="E1145" t="str">
            <v>407</v>
          </cell>
          <cell r="F1145">
            <v>0</v>
          </cell>
          <cell r="G1145">
            <v>1</v>
          </cell>
          <cell r="H1145" t="str">
            <v>2012-01-31</v>
          </cell>
          <cell r="I1145" t="str">
            <v>11600</v>
          </cell>
        </row>
        <row r="1146">
          <cell r="A1146" t="str">
            <v>481004</v>
          </cell>
          <cell r="B1146" t="str">
            <v>1015</v>
          </cell>
          <cell r="C1146">
            <v>-248544.44</v>
          </cell>
          <cell r="D1146" t="str">
            <v>217</v>
          </cell>
          <cell r="E1146" t="str">
            <v>407</v>
          </cell>
          <cell r="F1146">
            <v>0</v>
          </cell>
          <cell r="G1146">
            <v>1</v>
          </cell>
          <cell r="H1146" t="str">
            <v>2012-01-31</v>
          </cell>
          <cell r="I1146" t="str">
            <v>14900</v>
          </cell>
        </row>
        <row r="1147">
          <cell r="A1147" t="str">
            <v>481004</v>
          </cell>
          <cell r="B1147" t="str">
            <v>1015</v>
          </cell>
          <cell r="C1147">
            <v>-734.07</v>
          </cell>
          <cell r="D1147" t="str">
            <v>217</v>
          </cell>
          <cell r="E1147" t="str">
            <v>407</v>
          </cell>
          <cell r="F1147">
            <v>0</v>
          </cell>
          <cell r="G1147">
            <v>2</v>
          </cell>
          <cell r="H1147" t="str">
            <v>2012-02-29</v>
          </cell>
          <cell r="I1147" t="str">
            <v>11600</v>
          </cell>
        </row>
        <row r="1148">
          <cell r="A1148" t="str">
            <v>481004</v>
          </cell>
          <cell r="B1148" t="str">
            <v>1015</v>
          </cell>
          <cell r="C1148">
            <v>-254250.07</v>
          </cell>
          <cell r="D1148" t="str">
            <v>217</v>
          </cell>
          <cell r="E1148" t="str">
            <v>407</v>
          </cell>
          <cell r="F1148">
            <v>0</v>
          </cell>
          <cell r="G1148">
            <v>2</v>
          </cell>
          <cell r="H1148" t="str">
            <v>2012-02-29</v>
          </cell>
          <cell r="I1148" t="str">
            <v>14900</v>
          </cell>
        </row>
        <row r="1149">
          <cell r="A1149" t="str">
            <v>481004</v>
          </cell>
          <cell r="B1149" t="str">
            <v>1015</v>
          </cell>
          <cell r="C1149">
            <v>-706.8</v>
          </cell>
          <cell r="D1149" t="str">
            <v>217</v>
          </cell>
          <cell r="E1149" t="str">
            <v>407</v>
          </cell>
          <cell r="F1149">
            <v>0</v>
          </cell>
          <cell r="G1149">
            <v>3</v>
          </cell>
          <cell r="H1149" t="str">
            <v>2012-03-31</v>
          </cell>
          <cell r="I1149" t="str">
            <v>11600</v>
          </cell>
        </row>
        <row r="1150">
          <cell r="A1150" t="str">
            <v>481004</v>
          </cell>
          <cell r="B1150" t="str">
            <v>1015</v>
          </cell>
          <cell r="C1150">
            <v>-252865.43</v>
          </cell>
          <cell r="D1150" t="str">
            <v>217</v>
          </cell>
          <cell r="E1150" t="str">
            <v>407</v>
          </cell>
          <cell r="F1150">
            <v>0</v>
          </cell>
          <cell r="G1150">
            <v>3</v>
          </cell>
          <cell r="H1150" t="str">
            <v>2012-03-31</v>
          </cell>
          <cell r="I1150" t="str">
            <v>14900</v>
          </cell>
        </row>
        <row r="1151">
          <cell r="A1151" t="str">
            <v>481004</v>
          </cell>
          <cell r="B1151" t="str">
            <v>1015</v>
          </cell>
          <cell r="C1151">
            <v>-369.45</v>
          </cell>
          <cell r="D1151" t="str">
            <v>217</v>
          </cell>
          <cell r="E1151" t="str">
            <v>407</v>
          </cell>
          <cell r="F1151">
            <v>0</v>
          </cell>
          <cell r="G1151">
            <v>4</v>
          </cell>
          <cell r="H1151" t="str">
            <v>2012-04-30</v>
          </cell>
          <cell r="I1151" t="str">
            <v>11600</v>
          </cell>
        </row>
        <row r="1152">
          <cell r="A1152" t="str">
            <v>481004</v>
          </cell>
          <cell r="B1152" t="str">
            <v>1015</v>
          </cell>
          <cell r="C1152">
            <v>-166206.88</v>
          </cell>
          <cell r="D1152" t="str">
            <v>217</v>
          </cell>
          <cell r="E1152" t="str">
            <v>407</v>
          </cell>
          <cell r="F1152">
            <v>0</v>
          </cell>
          <cell r="G1152">
            <v>4</v>
          </cell>
          <cell r="H1152" t="str">
            <v>2012-04-30</v>
          </cell>
          <cell r="I1152" t="str">
            <v>14900</v>
          </cell>
        </row>
        <row r="1153">
          <cell r="A1153" t="str">
            <v>481004</v>
          </cell>
          <cell r="B1153" t="str">
            <v>1015</v>
          </cell>
          <cell r="C1153">
            <v>-193.31</v>
          </cell>
          <cell r="D1153" t="str">
            <v>217</v>
          </cell>
          <cell r="E1153" t="str">
            <v>407</v>
          </cell>
          <cell r="F1153">
            <v>0</v>
          </cell>
          <cell r="G1153">
            <v>5</v>
          </cell>
          <cell r="H1153" t="str">
            <v>2012-05-31</v>
          </cell>
          <cell r="I1153" t="str">
            <v>11600</v>
          </cell>
        </row>
        <row r="1154">
          <cell r="A1154" t="str">
            <v>481004</v>
          </cell>
          <cell r="B1154" t="str">
            <v>1015</v>
          </cell>
          <cell r="C1154">
            <v>-83097.59</v>
          </cell>
          <cell r="D1154" t="str">
            <v>217</v>
          </cell>
          <cell r="E1154" t="str">
            <v>407</v>
          </cell>
          <cell r="F1154">
            <v>0</v>
          </cell>
          <cell r="G1154">
            <v>5</v>
          </cell>
          <cell r="H1154" t="str">
            <v>2012-05-31</v>
          </cell>
          <cell r="I1154" t="str">
            <v>14900</v>
          </cell>
        </row>
        <row r="1155">
          <cell r="A1155" t="str">
            <v>481004</v>
          </cell>
          <cell r="B1155" t="str">
            <v>1015</v>
          </cell>
          <cell r="C1155">
            <v>-123.78</v>
          </cell>
          <cell r="D1155" t="str">
            <v>217</v>
          </cell>
          <cell r="E1155" t="str">
            <v>407</v>
          </cell>
          <cell r="F1155">
            <v>0</v>
          </cell>
          <cell r="G1155">
            <v>6</v>
          </cell>
          <cell r="H1155" t="str">
            <v>2012-06-30</v>
          </cell>
          <cell r="I1155" t="str">
            <v>11600</v>
          </cell>
        </row>
        <row r="1156">
          <cell r="A1156" t="str">
            <v>481004</v>
          </cell>
          <cell r="B1156" t="str">
            <v>1015</v>
          </cell>
          <cell r="C1156">
            <v>-52301.279999999999</v>
          </cell>
          <cell r="D1156" t="str">
            <v>217</v>
          </cell>
          <cell r="E1156" t="str">
            <v>407</v>
          </cell>
          <cell r="F1156">
            <v>0</v>
          </cell>
          <cell r="G1156">
            <v>6</v>
          </cell>
          <cell r="H1156" t="str">
            <v>2012-06-30</v>
          </cell>
          <cell r="I1156" t="str">
            <v>14900</v>
          </cell>
        </row>
        <row r="1157">
          <cell r="A1157" t="str">
            <v>481004</v>
          </cell>
          <cell r="B1157" t="str">
            <v>1015</v>
          </cell>
          <cell r="C1157">
            <v>-91.71</v>
          </cell>
          <cell r="D1157" t="str">
            <v>217</v>
          </cell>
          <cell r="E1157" t="str">
            <v>407</v>
          </cell>
          <cell r="F1157">
            <v>0</v>
          </cell>
          <cell r="G1157">
            <v>7</v>
          </cell>
          <cell r="H1157" t="str">
            <v>2012-07-31</v>
          </cell>
          <cell r="I1157" t="str">
            <v>11600</v>
          </cell>
        </row>
        <row r="1158">
          <cell r="A1158" t="str">
            <v>481004</v>
          </cell>
          <cell r="B1158" t="str">
            <v>1015</v>
          </cell>
          <cell r="C1158">
            <v>-36519.86</v>
          </cell>
          <cell r="D1158" t="str">
            <v>217</v>
          </cell>
          <cell r="E1158" t="str">
            <v>407</v>
          </cell>
          <cell r="F1158">
            <v>0</v>
          </cell>
          <cell r="G1158">
            <v>7</v>
          </cell>
          <cell r="H1158" t="str">
            <v>2012-07-31</v>
          </cell>
          <cell r="I1158" t="str">
            <v>14900</v>
          </cell>
        </row>
        <row r="1159">
          <cell r="A1159" t="str">
            <v>481004</v>
          </cell>
          <cell r="B1159" t="str">
            <v>1015</v>
          </cell>
          <cell r="C1159">
            <v>-98.69</v>
          </cell>
          <cell r="D1159" t="str">
            <v>217</v>
          </cell>
          <cell r="E1159" t="str">
            <v>407</v>
          </cell>
          <cell r="F1159">
            <v>0</v>
          </cell>
          <cell r="G1159">
            <v>8</v>
          </cell>
          <cell r="H1159" t="str">
            <v>2012-08-31</v>
          </cell>
          <cell r="I1159" t="str">
            <v>11600</v>
          </cell>
        </row>
        <row r="1160">
          <cell r="A1160" t="str">
            <v>481004</v>
          </cell>
          <cell r="B1160" t="str">
            <v>1015</v>
          </cell>
          <cell r="C1160">
            <v>-30740.33</v>
          </cell>
          <cell r="D1160" t="str">
            <v>217</v>
          </cell>
          <cell r="E1160" t="str">
            <v>407</v>
          </cell>
          <cell r="F1160">
            <v>0</v>
          </cell>
          <cell r="G1160">
            <v>8</v>
          </cell>
          <cell r="H1160" t="str">
            <v>2012-08-31</v>
          </cell>
          <cell r="I1160" t="str">
            <v>14900</v>
          </cell>
        </row>
        <row r="1161">
          <cell r="A1161" t="str">
            <v>481004</v>
          </cell>
          <cell r="B1161" t="str">
            <v>1015</v>
          </cell>
          <cell r="C1161">
            <v>-120.32</v>
          </cell>
          <cell r="D1161" t="str">
            <v>217</v>
          </cell>
          <cell r="E1161" t="str">
            <v>407</v>
          </cell>
          <cell r="F1161">
            <v>0</v>
          </cell>
          <cell r="G1161">
            <v>9</v>
          </cell>
          <cell r="H1161" t="str">
            <v>2012-09-30</v>
          </cell>
          <cell r="I1161" t="str">
            <v>11600</v>
          </cell>
        </row>
        <row r="1162">
          <cell r="A1162" t="str">
            <v>481004</v>
          </cell>
          <cell r="B1162" t="str">
            <v>1015</v>
          </cell>
          <cell r="C1162">
            <v>-41754.46</v>
          </cell>
          <cell r="D1162" t="str">
            <v>217</v>
          </cell>
          <cell r="E1162" t="str">
            <v>407</v>
          </cell>
          <cell r="F1162">
            <v>0</v>
          </cell>
          <cell r="G1162">
            <v>9</v>
          </cell>
          <cell r="H1162" t="str">
            <v>2012-09-30</v>
          </cell>
          <cell r="I1162" t="str">
            <v>14900</v>
          </cell>
        </row>
        <row r="1163">
          <cell r="A1163" t="str">
            <v>481004</v>
          </cell>
          <cell r="B1163" t="str">
            <v>1015</v>
          </cell>
          <cell r="C1163">
            <v>-204.31</v>
          </cell>
          <cell r="D1163" t="str">
            <v>217</v>
          </cell>
          <cell r="E1163" t="str">
            <v>407</v>
          </cell>
          <cell r="F1163">
            <v>0</v>
          </cell>
          <cell r="G1163">
            <v>10</v>
          </cell>
          <cell r="H1163" t="str">
            <v>2012-10-31</v>
          </cell>
          <cell r="I1163" t="str">
            <v>11600</v>
          </cell>
        </row>
        <row r="1164">
          <cell r="A1164" t="str">
            <v>481004</v>
          </cell>
          <cell r="B1164" t="str">
            <v>1015</v>
          </cell>
          <cell r="C1164">
            <v>-61841.02</v>
          </cell>
          <cell r="D1164" t="str">
            <v>217</v>
          </cell>
          <cell r="E1164" t="str">
            <v>407</v>
          </cell>
          <cell r="F1164">
            <v>0</v>
          </cell>
          <cell r="G1164">
            <v>10</v>
          </cell>
          <cell r="H1164" t="str">
            <v>2012-10-31</v>
          </cell>
          <cell r="I1164" t="str">
            <v>14900</v>
          </cell>
        </row>
        <row r="1165">
          <cell r="A1165" t="str">
            <v>481004</v>
          </cell>
          <cell r="B1165" t="str">
            <v>1015</v>
          </cell>
          <cell r="C1165">
            <v>-559.69000000000005</v>
          </cell>
          <cell r="D1165" t="str">
            <v>217</v>
          </cell>
          <cell r="E1165" t="str">
            <v>407</v>
          </cell>
          <cell r="F1165">
            <v>0</v>
          </cell>
          <cell r="G1165">
            <v>11</v>
          </cell>
          <cell r="H1165" t="str">
            <v>2012-11-30</v>
          </cell>
          <cell r="I1165" t="str">
            <v>11600</v>
          </cell>
        </row>
        <row r="1166">
          <cell r="A1166" t="str">
            <v>481004</v>
          </cell>
          <cell r="B1166" t="str">
            <v>1015</v>
          </cell>
          <cell r="C1166">
            <v>-164935.96</v>
          </cell>
          <cell r="D1166" t="str">
            <v>217</v>
          </cell>
          <cell r="E1166" t="str">
            <v>407</v>
          </cell>
          <cell r="F1166">
            <v>0</v>
          </cell>
          <cell r="G1166">
            <v>11</v>
          </cell>
          <cell r="H1166" t="str">
            <v>2012-11-30</v>
          </cell>
          <cell r="I1166" t="str">
            <v>14900</v>
          </cell>
        </row>
        <row r="1167">
          <cell r="A1167" t="str">
            <v>481004</v>
          </cell>
          <cell r="B1167" t="str">
            <v>1015</v>
          </cell>
          <cell r="C1167">
            <v>-1213.8800000000001</v>
          </cell>
          <cell r="D1167" t="str">
            <v>217</v>
          </cell>
          <cell r="E1167" t="str">
            <v>407</v>
          </cell>
          <cell r="F1167">
            <v>0</v>
          </cell>
          <cell r="G1167">
            <v>12</v>
          </cell>
          <cell r="H1167" t="str">
            <v>2012-12-31</v>
          </cell>
          <cell r="I1167" t="str">
            <v>11600</v>
          </cell>
        </row>
        <row r="1168">
          <cell r="A1168" t="str">
            <v>481004</v>
          </cell>
          <cell r="B1168" t="str">
            <v>1015</v>
          </cell>
          <cell r="C1168">
            <v>-365369.53</v>
          </cell>
          <cell r="D1168" t="str">
            <v>217</v>
          </cell>
          <cell r="E1168" t="str">
            <v>407</v>
          </cell>
          <cell r="F1168">
            <v>0</v>
          </cell>
          <cell r="G1168">
            <v>12</v>
          </cell>
          <cell r="H1168" t="str">
            <v>2012-12-31</v>
          </cell>
          <cell r="I1168" t="str">
            <v>14900</v>
          </cell>
        </row>
        <row r="1169">
          <cell r="A1169" t="str">
            <v>481005</v>
          </cell>
          <cell r="B1169" t="str">
            <v>1015</v>
          </cell>
          <cell r="C1169">
            <v>-373.93</v>
          </cell>
          <cell r="D1169" t="str">
            <v>202</v>
          </cell>
          <cell r="E1169" t="str">
            <v>411</v>
          </cell>
          <cell r="F1169">
            <v>-1291.96</v>
          </cell>
          <cell r="G1169">
            <v>1</v>
          </cell>
          <cell r="H1169" t="str">
            <v>2012-01-31</v>
          </cell>
          <cell r="I1169" t="str">
            <v>11600</v>
          </cell>
        </row>
        <row r="1170">
          <cell r="A1170" t="str">
            <v>481005</v>
          </cell>
          <cell r="B1170" t="str">
            <v>1015</v>
          </cell>
          <cell r="C1170">
            <v>-25819.3</v>
          </cell>
          <cell r="D1170" t="str">
            <v>202</v>
          </cell>
          <cell r="E1170" t="str">
            <v>411</v>
          </cell>
          <cell r="F1170">
            <v>-89909.99</v>
          </cell>
          <cell r="G1170">
            <v>1</v>
          </cell>
          <cell r="H1170" t="str">
            <v>2012-01-31</v>
          </cell>
          <cell r="I1170" t="str">
            <v>14900</v>
          </cell>
        </row>
        <row r="1171">
          <cell r="A1171" t="str">
            <v>481005</v>
          </cell>
          <cell r="B1171" t="str">
            <v>1015</v>
          </cell>
          <cell r="C1171">
            <v>-269.97000000000003</v>
          </cell>
          <cell r="D1171" t="str">
            <v>202</v>
          </cell>
          <cell r="E1171" t="str">
            <v>411</v>
          </cell>
          <cell r="F1171">
            <v>-851.95</v>
          </cell>
          <cell r="G1171">
            <v>2</v>
          </cell>
          <cell r="H1171" t="str">
            <v>2012-02-29</v>
          </cell>
          <cell r="I1171" t="str">
            <v>11600</v>
          </cell>
        </row>
        <row r="1172">
          <cell r="A1172" t="str">
            <v>481005</v>
          </cell>
          <cell r="B1172" t="str">
            <v>1015</v>
          </cell>
          <cell r="C1172">
            <v>-24825.98</v>
          </cell>
          <cell r="D1172" t="str">
            <v>202</v>
          </cell>
          <cell r="E1172" t="str">
            <v>411</v>
          </cell>
          <cell r="F1172">
            <v>-84985.42</v>
          </cell>
          <cell r="G1172">
            <v>2</v>
          </cell>
          <cell r="H1172" t="str">
            <v>2012-02-29</v>
          </cell>
          <cell r="I1172" t="str">
            <v>14900</v>
          </cell>
        </row>
        <row r="1173">
          <cell r="A1173" t="str">
            <v>481005</v>
          </cell>
          <cell r="B1173" t="str">
            <v>1015</v>
          </cell>
          <cell r="C1173">
            <v>-289.99</v>
          </cell>
          <cell r="D1173" t="str">
            <v>202</v>
          </cell>
          <cell r="E1173" t="str">
            <v>411</v>
          </cell>
          <cell r="F1173">
            <v>-934.92</v>
          </cell>
          <cell r="G1173">
            <v>3</v>
          </cell>
          <cell r="H1173" t="str">
            <v>2012-03-31</v>
          </cell>
          <cell r="I1173" t="str">
            <v>11600</v>
          </cell>
        </row>
        <row r="1174">
          <cell r="A1174" t="str">
            <v>481005</v>
          </cell>
          <cell r="B1174" t="str">
            <v>1015</v>
          </cell>
          <cell r="C1174">
            <v>-23657.87</v>
          </cell>
          <cell r="D1174" t="str">
            <v>202</v>
          </cell>
          <cell r="E1174" t="str">
            <v>411</v>
          </cell>
          <cell r="F1174">
            <v>-79726.929999999993</v>
          </cell>
          <cell r="G1174">
            <v>3</v>
          </cell>
          <cell r="H1174" t="str">
            <v>2012-03-31</v>
          </cell>
          <cell r="I1174" t="str">
            <v>14900</v>
          </cell>
        </row>
        <row r="1175">
          <cell r="A1175" t="str">
            <v>481005</v>
          </cell>
          <cell r="B1175" t="str">
            <v>1015</v>
          </cell>
          <cell r="C1175">
            <v>-184.14</v>
          </cell>
          <cell r="D1175" t="str">
            <v>202</v>
          </cell>
          <cell r="E1175" t="str">
            <v>411</v>
          </cell>
          <cell r="F1175">
            <v>-496.3</v>
          </cell>
          <cell r="G1175">
            <v>4</v>
          </cell>
          <cell r="H1175" t="str">
            <v>2012-04-30</v>
          </cell>
          <cell r="I1175" t="str">
            <v>11600</v>
          </cell>
        </row>
        <row r="1176">
          <cell r="A1176" t="str">
            <v>481005</v>
          </cell>
          <cell r="B1176" t="str">
            <v>1015</v>
          </cell>
          <cell r="C1176">
            <v>-18182.23</v>
          </cell>
          <cell r="D1176" t="str">
            <v>202</v>
          </cell>
          <cell r="E1176" t="str">
            <v>411</v>
          </cell>
          <cell r="F1176">
            <v>-55724.83</v>
          </cell>
          <cell r="G1176">
            <v>4</v>
          </cell>
          <cell r="H1176" t="str">
            <v>2012-04-30</v>
          </cell>
          <cell r="I1176" t="str">
            <v>14900</v>
          </cell>
        </row>
        <row r="1177">
          <cell r="A1177" t="str">
            <v>481005</v>
          </cell>
          <cell r="B1177" t="str">
            <v>1015</v>
          </cell>
          <cell r="C1177">
            <v>-29.39</v>
          </cell>
          <cell r="D1177" t="str">
            <v>202</v>
          </cell>
          <cell r="E1177" t="str">
            <v>411</v>
          </cell>
          <cell r="F1177">
            <v>160.33000000000001</v>
          </cell>
          <cell r="G1177">
            <v>5</v>
          </cell>
          <cell r="H1177" t="str">
            <v>2012-05-31</v>
          </cell>
          <cell r="I1177" t="str">
            <v>11600</v>
          </cell>
        </row>
        <row r="1178">
          <cell r="A1178" t="str">
            <v>481005</v>
          </cell>
          <cell r="B1178" t="str">
            <v>1015</v>
          </cell>
          <cell r="C1178">
            <v>-21682.62</v>
          </cell>
          <cell r="D1178" t="str">
            <v>202</v>
          </cell>
          <cell r="E1178" t="str">
            <v>411</v>
          </cell>
          <cell r="F1178">
            <v>-71023.490000000005</v>
          </cell>
          <cell r="G1178">
            <v>5</v>
          </cell>
          <cell r="H1178" t="str">
            <v>2012-05-31</v>
          </cell>
          <cell r="I1178" t="str">
            <v>14900</v>
          </cell>
        </row>
        <row r="1179">
          <cell r="A1179" t="str">
            <v>481005</v>
          </cell>
          <cell r="B1179" t="str">
            <v>1015</v>
          </cell>
          <cell r="C1179">
            <v>-73.62</v>
          </cell>
          <cell r="D1179" t="str">
            <v>202</v>
          </cell>
          <cell r="E1179" t="str">
            <v>411</v>
          </cell>
          <cell r="F1179">
            <v>-27.24</v>
          </cell>
          <cell r="G1179">
            <v>6</v>
          </cell>
          <cell r="H1179" t="str">
            <v>2012-06-30</v>
          </cell>
          <cell r="I1179" t="str">
            <v>11600</v>
          </cell>
        </row>
        <row r="1180">
          <cell r="A1180" t="str">
            <v>481005</v>
          </cell>
          <cell r="B1180" t="str">
            <v>1015</v>
          </cell>
          <cell r="C1180">
            <v>-14400.51</v>
          </cell>
          <cell r="D1180" t="str">
            <v>202</v>
          </cell>
          <cell r="E1180" t="str">
            <v>411</v>
          </cell>
          <cell r="F1180">
            <v>-39639.089999999997</v>
          </cell>
          <cell r="G1180">
            <v>6</v>
          </cell>
          <cell r="H1180" t="str">
            <v>2012-06-30</v>
          </cell>
          <cell r="I1180" t="str">
            <v>14900</v>
          </cell>
        </row>
        <row r="1181">
          <cell r="A1181" t="str">
            <v>481005</v>
          </cell>
          <cell r="B1181" t="str">
            <v>1015</v>
          </cell>
          <cell r="C1181">
            <v>-69.709999999999994</v>
          </cell>
          <cell r="D1181" t="str">
            <v>202</v>
          </cell>
          <cell r="E1181" t="str">
            <v>411</v>
          </cell>
          <cell r="F1181">
            <v>-10.58</v>
          </cell>
          <cell r="G1181">
            <v>7</v>
          </cell>
          <cell r="H1181" t="str">
            <v>2012-07-31</v>
          </cell>
          <cell r="I1181" t="str">
            <v>11600</v>
          </cell>
        </row>
        <row r="1182">
          <cell r="A1182" t="str">
            <v>481005</v>
          </cell>
          <cell r="B1182" t="str">
            <v>1015</v>
          </cell>
          <cell r="C1182">
            <v>-13690.67</v>
          </cell>
          <cell r="D1182" t="str">
            <v>202</v>
          </cell>
          <cell r="E1182" t="str">
            <v>411</v>
          </cell>
          <cell r="F1182">
            <v>-36902.620000000003</v>
          </cell>
          <cell r="G1182">
            <v>7</v>
          </cell>
          <cell r="H1182" t="str">
            <v>2012-07-31</v>
          </cell>
          <cell r="I1182" t="str">
            <v>14900</v>
          </cell>
        </row>
        <row r="1183">
          <cell r="A1183" t="str">
            <v>481005</v>
          </cell>
          <cell r="B1183" t="str">
            <v>1015</v>
          </cell>
          <cell r="C1183">
            <v>-69.459999999999994</v>
          </cell>
          <cell r="D1183" t="str">
            <v>202</v>
          </cell>
          <cell r="E1183" t="str">
            <v>411</v>
          </cell>
          <cell r="F1183">
            <v>-13.53</v>
          </cell>
          <cell r="G1183">
            <v>8</v>
          </cell>
          <cell r="H1183" t="str">
            <v>2012-08-31</v>
          </cell>
          <cell r="I1183" t="str">
            <v>11600</v>
          </cell>
        </row>
        <row r="1184">
          <cell r="A1184" t="str">
            <v>481005</v>
          </cell>
          <cell r="B1184" t="str">
            <v>1015</v>
          </cell>
          <cell r="C1184">
            <v>-13810.89</v>
          </cell>
          <cell r="D1184" t="str">
            <v>202</v>
          </cell>
          <cell r="E1184" t="str">
            <v>411</v>
          </cell>
          <cell r="F1184">
            <v>-37032.06</v>
          </cell>
          <cell r="G1184">
            <v>8</v>
          </cell>
          <cell r="H1184" t="str">
            <v>2012-08-31</v>
          </cell>
          <cell r="I1184" t="str">
            <v>14900</v>
          </cell>
        </row>
        <row r="1185">
          <cell r="A1185" t="str">
            <v>481005</v>
          </cell>
          <cell r="B1185" t="str">
            <v>1015</v>
          </cell>
          <cell r="C1185">
            <v>-71.209999999999994</v>
          </cell>
          <cell r="D1185" t="str">
            <v>202</v>
          </cell>
          <cell r="E1185" t="str">
            <v>411</v>
          </cell>
          <cell r="F1185">
            <v>-18.7</v>
          </cell>
          <cell r="G1185">
            <v>9</v>
          </cell>
          <cell r="H1185" t="str">
            <v>2012-09-30</v>
          </cell>
          <cell r="I1185" t="str">
            <v>11600</v>
          </cell>
        </row>
        <row r="1186">
          <cell r="A1186" t="str">
            <v>481005</v>
          </cell>
          <cell r="B1186" t="str">
            <v>1015</v>
          </cell>
          <cell r="C1186">
            <v>-9896.23</v>
          </cell>
          <cell r="D1186" t="str">
            <v>202</v>
          </cell>
          <cell r="E1186" t="str">
            <v>411</v>
          </cell>
          <cell r="F1186">
            <v>-19848.71</v>
          </cell>
          <cell r="G1186">
            <v>9</v>
          </cell>
          <cell r="H1186" t="str">
            <v>2012-09-30</v>
          </cell>
          <cell r="I1186" t="str">
            <v>14900</v>
          </cell>
        </row>
        <row r="1187">
          <cell r="A1187" t="str">
            <v>481005</v>
          </cell>
          <cell r="B1187" t="str">
            <v>1015</v>
          </cell>
          <cell r="C1187">
            <v>-101.72</v>
          </cell>
          <cell r="D1187" t="str">
            <v>202</v>
          </cell>
          <cell r="E1187" t="str">
            <v>411</v>
          </cell>
          <cell r="F1187">
            <v>-144.93</v>
          </cell>
          <cell r="G1187">
            <v>10</v>
          </cell>
          <cell r="H1187" t="str">
            <v>2012-10-31</v>
          </cell>
          <cell r="I1187" t="str">
            <v>11600</v>
          </cell>
        </row>
        <row r="1188">
          <cell r="A1188" t="str">
            <v>481005</v>
          </cell>
          <cell r="B1188" t="str">
            <v>1015</v>
          </cell>
          <cell r="C1188">
            <v>-18001.79</v>
          </cell>
          <cell r="D1188" t="str">
            <v>202</v>
          </cell>
          <cell r="E1188" t="str">
            <v>411</v>
          </cell>
          <cell r="F1188">
            <v>-55341.61</v>
          </cell>
          <cell r="G1188">
            <v>10</v>
          </cell>
          <cell r="H1188" t="str">
            <v>2012-10-31</v>
          </cell>
          <cell r="I1188" t="str">
            <v>14900</v>
          </cell>
        </row>
        <row r="1189">
          <cell r="A1189" t="str">
            <v>481005</v>
          </cell>
          <cell r="B1189" t="str">
            <v>1015</v>
          </cell>
          <cell r="C1189">
            <v>-336.88</v>
          </cell>
          <cell r="D1189" t="str">
            <v>202</v>
          </cell>
          <cell r="E1189" t="str">
            <v>411</v>
          </cell>
          <cell r="F1189">
            <v>-1133.33</v>
          </cell>
          <cell r="G1189">
            <v>11</v>
          </cell>
          <cell r="H1189" t="str">
            <v>2012-11-30</v>
          </cell>
          <cell r="I1189" t="str">
            <v>11600</v>
          </cell>
        </row>
        <row r="1190">
          <cell r="A1190" t="str">
            <v>481005</v>
          </cell>
          <cell r="B1190" t="str">
            <v>1015</v>
          </cell>
          <cell r="C1190">
            <v>-20775.990000000002</v>
          </cell>
          <cell r="D1190" t="str">
            <v>202</v>
          </cell>
          <cell r="E1190" t="str">
            <v>411</v>
          </cell>
          <cell r="F1190">
            <v>-67495.92</v>
          </cell>
          <cell r="G1190">
            <v>11</v>
          </cell>
          <cell r="H1190" t="str">
            <v>2012-11-30</v>
          </cell>
          <cell r="I1190" t="str">
            <v>14900</v>
          </cell>
        </row>
        <row r="1191">
          <cell r="A1191" t="str">
            <v>481005</v>
          </cell>
          <cell r="B1191" t="str">
            <v>1015</v>
          </cell>
          <cell r="C1191">
            <v>-355.05</v>
          </cell>
          <cell r="D1191" t="str">
            <v>202</v>
          </cell>
          <cell r="E1191" t="str">
            <v>411</v>
          </cell>
          <cell r="F1191">
            <v>-1210.8800000000001</v>
          </cell>
          <cell r="G1191">
            <v>12</v>
          </cell>
          <cell r="H1191" t="str">
            <v>2012-12-31</v>
          </cell>
          <cell r="I1191" t="str">
            <v>11600</v>
          </cell>
        </row>
        <row r="1192">
          <cell r="A1192" t="str">
            <v>481005</v>
          </cell>
          <cell r="B1192" t="str">
            <v>1015</v>
          </cell>
          <cell r="C1192">
            <v>-22943.83</v>
          </cell>
          <cell r="D1192" t="str">
            <v>202</v>
          </cell>
          <cell r="E1192" t="str">
            <v>411</v>
          </cell>
          <cell r="F1192">
            <v>-79316.56</v>
          </cell>
          <cell r="G1192">
            <v>12</v>
          </cell>
          <cell r="H1192" t="str">
            <v>2012-12-31</v>
          </cell>
          <cell r="I1192" t="str">
            <v>14900</v>
          </cell>
        </row>
        <row r="1193">
          <cell r="A1193" t="str">
            <v>481005</v>
          </cell>
          <cell r="B1193" t="str">
            <v>1015</v>
          </cell>
          <cell r="C1193">
            <v>-2510.1</v>
          </cell>
          <cell r="D1193" t="str">
            <v>202</v>
          </cell>
          <cell r="E1193" t="str">
            <v>457</v>
          </cell>
          <cell r="F1193">
            <v>-14017.64</v>
          </cell>
          <cell r="G1193">
            <v>1</v>
          </cell>
          <cell r="H1193" t="str">
            <v>2012-01-31</v>
          </cell>
          <cell r="I1193" t="str">
            <v>15600</v>
          </cell>
        </row>
        <row r="1194">
          <cell r="A1194" t="str">
            <v>481005</v>
          </cell>
          <cell r="B1194" t="str">
            <v>1015</v>
          </cell>
          <cell r="C1194">
            <v>-2005.83</v>
          </cell>
          <cell r="D1194" t="str">
            <v>202</v>
          </cell>
          <cell r="E1194" t="str">
            <v>457</v>
          </cell>
          <cell r="F1194">
            <v>-10474.83</v>
          </cell>
          <cell r="G1194">
            <v>2</v>
          </cell>
          <cell r="H1194" t="str">
            <v>2012-02-29</v>
          </cell>
          <cell r="I1194" t="str">
            <v>15600</v>
          </cell>
        </row>
        <row r="1195">
          <cell r="A1195" t="str">
            <v>481005</v>
          </cell>
          <cell r="B1195" t="str">
            <v>1015</v>
          </cell>
          <cell r="C1195">
            <v>-3148.86</v>
          </cell>
          <cell r="D1195" t="str">
            <v>202</v>
          </cell>
          <cell r="E1195" t="str">
            <v>457</v>
          </cell>
          <cell r="F1195">
            <v>-18956.84</v>
          </cell>
          <cell r="G1195">
            <v>3</v>
          </cell>
          <cell r="H1195" t="str">
            <v>2012-03-31</v>
          </cell>
          <cell r="I1195" t="str">
            <v>15600</v>
          </cell>
        </row>
        <row r="1196">
          <cell r="A1196" t="str">
            <v>481005</v>
          </cell>
          <cell r="B1196" t="str">
            <v>1015</v>
          </cell>
          <cell r="C1196">
            <v>-2079.4499999999998</v>
          </cell>
          <cell r="D1196" t="str">
            <v>202</v>
          </cell>
          <cell r="E1196" t="str">
            <v>457</v>
          </cell>
          <cell r="F1196">
            <v>-10804.1</v>
          </cell>
          <cell r="G1196">
            <v>4</v>
          </cell>
          <cell r="H1196" t="str">
            <v>2012-04-30</v>
          </cell>
          <cell r="I1196" t="str">
            <v>15600</v>
          </cell>
        </row>
        <row r="1197">
          <cell r="A1197" t="str">
            <v>481005</v>
          </cell>
          <cell r="B1197" t="str">
            <v>1015</v>
          </cell>
          <cell r="C1197">
            <v>-1886.4</v>
          </cell>
          <cell r="D1197" t="str">
            <v>202</v>
          </cell>
          <cell r="E1197" t="str">
            <v>457</v>
          </cell>
          <cell r="F1197">
            <v>-9511.8700000000008</v>
          </cell>
          <cell r="G1197">
            <v>5</v>
          </cell>
          <cell r="H1197" t="str">
            <v>2012-05-31</v>
          </cell>
          <cell r="I1197" t="str">
            <v>15600</v>
          </cell>
        </row>
        <row r="1198">
          <cell r="A1198" t="str">
            <v>481005</v>
          </cell>
          <cell r="B1198" t="str">
            <v>1015</v>
          </cell>
          <cell r="C1198">
            <v>-935.23</v>
          </cell>
          <cell r="D1198" t="str">
            <v>202</v>
          </cell>
          <cell r="E1198" t="str">
            <v>457</v>
          </cell>
          <cell r="F1198">
            <v>-1341.59</v>
          </cell>
          <cell r="G1198">
            <v>6</v>
          </cell>
          <cell r="H1198" t="str">
            <v>2012-06-30</v>
          </cell>
          <cell r="I1198" t="str">
            <v>15600</v>
          </cell>
        </row>
        <row r="1199">
          <cell r="A1199" t="str">
            <v>481005</v>
          </cell>
          <cell r="B1199" t="str">
            <v>1015</v>
          </cell>
          <cell r="C1199">
            <v>-978.73</v>
          </cell>
          <cell r="D1199" t="str">
            <v>202</v>
          </cell>
          <cell r="E1199" t="str">
            <v>457</v>
          </cell>
          <cell r="F1199">
            <v>-2434.85</v>
          </cell>
          <cell r="G1199">
            <v>7</v>
          </cell>
          <cell r="H1199" t="str">
            <v>2012-07-31</v>
          </cell>
          <cell r="I1199" t="str">
            <v>15600</v>
          </cell>
        </row>
        <row r="1200">
          <cell r="A1200" t="str">
            <v>481005</v>
          </cell>
          <cell r="B1200" t="str">
            <v>1015</v>
          </cell>
          <cell r="C1200">
            <v>-982.52</v>
          </cell>
          <cell r="D1200" t="str">
            <v>202</v>
          </cell>
          <cell r="E1200" t="str">
            <v>457</v>
          </cell>
          <cell r="F1200">
            <v>-2652.66</v>
          </cell>
          <cell r="G1200">
            <v>8</v>
          </cell>
          <cell r="H1200" t="str">
            <v>2012-08-31</v>
          </cell>
          <cell r="I1200" t="str">
            <v>15600</v>
          </cell>
        </row>
        <row r="1201">
          <cell r="A1201" t="str">
            <v>481005</v>
          </cell>
          <cell r="B1201" t="str">
            <v>1015</v>
          </cell>
          <cell r="C1201">
            <v>-1100.74</v>
          </cell>
          <cell r="D1201" t="str">
            <v>202</v>
          </cell>
          <cell r="E1201" t="str">
            <v>457</v>
          </cell>
          <cell r="F1201">
            <v>-3319.01</v>
          </cell>
          <cell r="G1201">
            <v>9</v>
          </cell>
          <cell r="H1201" t="str">
            <v>2012-09-30</v>
          </cell>
          <cell r="I1201" t="str">
            <v>15600</v>
          </cell>
        </row>
        <row r="1202">
          <cell r="A1202" t="str">
            <v>481005</v>
          </cell>
          <cell r="B1202" t="str">
            <v>1015</v>
          </cell>
          <cell r="C1202">
            <v>-1394.26</v>
          </cell>
          <cell r="D1202" t="str">
            <v>202</v>
          </cell>
          <cell r="E1202" t="str">
            <v>457</v>
          </cell>
          <cell r="F1202">
            <v>-6263.43</v>
          </cell>
          <cell r="G1202">
            <v>10</v>
          </cell>
          <cell r="H1202" t="str">
            <v>2012-10-31</v>
          </cell>
          <cell r="I1202" t="str">
            <v>15600</v>
          </cell>
        </row>
        <row r="1203">
          <cell r="A1203" t="str">
            <v>481005</v>
          </cell>
          <cell r="B1203" t="str">
            <v>1015</v>
          </cell>
          <cell r="C1203">
            <v>-2144.12</v>
          </cell>
          <cell r="D1203" t="str">
            <v>202</v>
          </cell>
          <cell r="E1203" t="str">
            <v>457</v>
          </cell>
          <cell r="F1203">
            <v>-12091.58</v>
          </cell>
          <cell r="G1203">
            <v>11</v>
          </cell>
          <cell r="H1203" t="str">
            <v>2012-11-30</v>
          </cell>
          <cell r="I1203" t="str">
            <v>15600</v>
          </cell>
        </row>
        <row r="1204">
          <cell r="A1204" t="str">
            <v>481005</v>
          </cell>
          <cell r="B1204" t="str">
            <v>1015</v>
          </cell>
          <cell r="C1204">
            <v>-2682.49</v>
          </cell>
          <cell r="D1204" t="str">
            <v>202</v>
          </cell>
          <cell r="E1204" t="str">
            <v>457</v>
          </cell>
          <cell r="F1204">
            <v>-14049.99</v>
          </cell>
          <cell r="G1204">
            <v>12</v>
          </cell>
          <cell r="H1204" t="str">
            <v>2012-12-31</v>
          </cell>
          <cell r="I1204" t="str">
            <v>15600</v>
          </cell>
        </row>
        <row r="1205">
          <cell r="A1205" t="str">
            <v>481005</v>
          </cell>
          <cell r="B1205" t="str">
            <v>1015</v>
          </cell>
          <cell r="C1205">
            <v>-232.59</v>
          </cell>
          <cell r="D1205" t="str">
            <v>203</v>
          </cell>
          <cell r="E1205" t="str">
            <v>411</v>
          </cell>
          <cell r="F1205">
            <v>0</v>
          </cell>
          <cell r="G1205">
            <v>1</v>
          </cell>
          <cell r="H1205" t="str">
            <v>2012-01-31</v>
          </cell>
          <cell r="I1205" t="str">
            <v>11600</v>
          </cell>
        </row>
        <row r="1206">
          <cell r="A1206" t="str">
            <v>481005</v>
          </cell>
          <cell r="B1206" t="str">
            <v>1015</v>
          </cell>
          <cell r="C1206">
            <v>-16192.51</v>
          </cell>
          <cell r="D1206" t="str">
            <v>203</v>
          </cell>
          <cell r="E1206" t="str">
            <v>411</v>
          </cell>
          <cell r="F1206">
            <v>0</v>
          </cell>
          <cell r="G1206">
            <v>1</v>
          </cell>
          <cell r="H1206" t="str">
            <v>2012-01-31</v>
          </cell>
          <cell r="I1206" t="str">
            <v>14900</v>
          </cell>
        </row>
        <row r="1207">
          <cell r="A1207" t="str">
            <v>481005</v>
          </cell>
          <cell r="B1207" t="str">
            <v>1015</v>
          </cell>
          <cell r="C1207">
            <v>-153.79</v>
          </cell>
          <cell r="D1207" t="str">
            <v>203</v>
          </cell>
          <cell r="E1207" t="str">
            <v>411</v>
          </cell>
          <cell r="F1207">
            <v>0</v>
          </cell>
          <cell r="G1207">
            <v>2</v>
          </cell>
          <cell r="H1207" t="str">
            <v>2012-02-29</v>
          </cell>
          <cell r="I1207" t="str">
            <v>11600</v>
          </cell>
        </row>
        <row r="1208">
          <cell r="A1208" t="str">
            <v>481005</v>
          </cell>
          <cell r="B1208" t="str">
            <v>1015</v>
          </cell>
          <cell r="C1208">
            <v>-15304.82</v>
          </cell>
          <cell r="D1208" t="str">
            <v>203</v>
          </cell>
          <cell r="E1208" t="str">
            <v>411</v>
          </cell>
          <cell r="F1208">
            <v>0</v>
          </cell>
          <cell r="G1208">
            <v>2</v>
          </cell>
          <cell r="H1208" t="str">
            <v>2012-02-29</v>
          </cell>
          <cell r="I1208" t="str">
            <v>14900</v>
          </cell>
        </row>
        <row r="1209">
          <cell r="A1209" t="str">
            <v>481005</v>
          </cell>
          <cell r="B1209" t="str">
            <v>1015</v>
          </cell>
          <cell r="C1209">
            <v>-168.2</v>
          </cell>
          <cell r="D1209" t="str">
            <v>203</v>
          </cell>
          <cell r="E1209" t="str">
            <v>411</v>
          </cell>
          <cell r="F1209">
            <v>0</v>
          </cell>
          <cell r="G1209">
            <v>3</v>
          </cell>
          <cell r="H1209" t="str">
            <v>2012-03-31</v>
          </cell>
          <cell r="I1209" t="str">
            <v>11600</v>
          </cell>
        </row>
        <row r="1210">
          <cell r="A1210" t="str">
            <v>481005</v>
          </cell>
          <cell r="B1210" t="str">
            <v>1015</v>
          </cell>
          <cell r="C1210">
            <v>-14358.99</v>
          </cell>
          <cell r="D1210" t="str">
            <v>203</v>
          </cell>
          <cell r="E1210" t="str">
            <v>411</v>
          </cell>
          <cell r="F1210">
            <v>0</v>
          </cell>
          <cell r="G1210">
            <v>3</v>
          </cell>
          <cell r="H1210" t="str">
            <v>2012-03-31</v>
          </cell>
          <cell r="I1210" t="str">
            <v>14900</v>
          </cell>
        </row>
        <row r="1211">
          <cell r="A1211" t="str">
            <v>481005</v>
          </cell>
          <cell r="B1211" t="str">
            <v>1015</v>
          </cell>
          <cell r="C1211">
            <v>-88.91</v>
          </cell>
          <cell r="D1211" t="str">
            <v>203</v>
          </cell>
          <cell r="E1211" t="str">
            <v>411</v>
          </cell>
          <cell r="F1211">
            <v>0</v>
          </cell>
          <cell r="G1211">
            <v>4</v>
          </cell>
          <cell r="H1211" t="str">
            <v>2012-04-30</v>
          </cell>
          <cell r="I1211" t="str">
            <v>11600</v>
          </cell>
        </row>
        <row r="1212">
          <cell r="A1212" t="str">
            <v>481005</v>
          </cell>
          <cell r="B1212" t="str">
            <v>1015</v>
          </cell>
          <cell r="C1212">
            <v>-10034.74</v>
          </cell>
          <cell r="D1212" t="str">
            <v>203</v>
          </cell>
          <cell r="E1212" t="str">
            <v>411</v>
          </cell>
          <cell r="F1212">
            <v>0</v>
          </cell>
          <cell r="G1212">
            <v>4</v>
          </cell>
          <cell r="H1212" t="str">
            <v>2012-04-30</v>
          </cell>
          <cell r="I1212" t="str">
            <v>14900</v>
          </cell>
        </row>
        <row r="1213">
          <cell r="A1213" t="str">
            <v>481005</v>
          </cell>
          <cell r="B1213" t="str">
            <v>1015</v>
          </cell>
          <cell r="C1213">
            <v>29.13</v>
          </cell>
          <cell r="D1213" t="str">
            <v>203</v>
          </cell>
          <cell r="E1213" t="str">
            <v>411</v>
          </cell>
          <cell r="F1213">
            <v>0</v>
          </cell>
          <cell r="G1213">
            <v>5</v>
          </cell>
          <cell r="H1213" t="str">
            <v>2012-05-31</v>
          </cell>
          <cell r="I1213" t="str">
            <v>11600</v>
          </cell>
        </row>
        <row r="1214">
          <cell r="A1214" t="str">
            <v>481005</v>
          </cell>
          <cell r="B1214" t="str">
            <v>1015</v>
          </cell>
          <cell r="C1214">
            <v>-12790.87</v>
          </cell>
          <cell r="D1214" t="str">
            <v>203</v>
          </cell>
          <cell r="E1214" t="str">
            <v>411</v>
          </cell>
          <cell r="F1214">
            <v>0</v>
          </cell>
          <cell r="G1214">
            <v>5</v>
          </cell>
          <cell r="H1214" t="str">
            <v>2012-05-31</v>
          </cell>
          <cell r="I1214" t="str">
            <v>14900</v>
          </cell>
        </row>
        <row r="1215">
          <cell r="A1215" t="str">
            <v>481005</v>
          </cell>
          <cell r="B1215" t="str">
            <v>1015</v>
          </cell>
          <cell r="C1215">
            <v>-5.53</v>
          </cell>
          <cell r="D1215" t="str">
            <v>203</v>
          </cell>
          <cell r="E1215" t="str">
            <v>411</v>
          </cell>
          <cell r="F1215">
            <v>0</v>
          </cell>
          <cell r="G1215">
            <v>6</v>
          </cell>
          <cell r="H1215" t="str">
            <v>2012-06-30</v>
          </cell>
          <cell r="I1215" t="str">
            <v>11600</v>
          </cell>
        </row>
        <row r="1216">
          <cell r="A1216" t="str">
            <v>481005</v>
          </cell>
          <cell r="B1216" t="str">
            <v>1015</v>
          </cell>
          <cell r="C1216">
            <v>-7136.96</v>
          </cell>
          <cell r="D1216" t="str">
            <v>203</v>
          </cell>
          <cell r="E1216" t="str">
            <v>411</v>
          </cell>
          <cell r="F1216">
            <v>0</v>
          </cell>
          <cell r="G1216">
            <v>6</v>
          </cell>
          <cell r="H1216" t="str">
            <v>2012-06-30</v>
          </cell>
          <cell r="I1216" t="str">
            <v>14900</v>
          </cell>
        </row>
        <row r="1217">
          <cell r="A1217" t="str">
            <v>481005</v>
          </cell>
          <cell r="B1217" t="str">
            <v>1015</v>
          </cell>
          <cell r="C1217">
            <v>-1.81</v>
          </cell>
          <cell r="D1217" t="str">
            <v>203</v>
          </cell>
          <cell r="E1217" t="str">
            <v>411</v>
          </cell>
          <cell r="F1217">
            <v>0</v>
          </cell>
          <cell r="G1217">
            <v>7</v>
          </cell>
          <cell r="H1217" t="str">
            <v>2012-07-31</v>
          </cell>
          <cell r="I1217" t="str">
            <v>11600</v>
          </cell>
        </row>
        <row r="1218">
          <cell r="A1218" t="str">
            <v>481005</v>
          </cell>
          <cell r="B1218" t="str">
            <v>1015</v>
          </cell>
          <cell r="C1218">
            <v>-6647.15</v>
          </cell>
          <cell r="D1218" t="str">
            <v>203</v>
          </cell>
          <cell r="E1218" t="str">
            <v>411</v>
          </cell>
          <cell r="F1218">
            <v>0</v>
          </cell>
          <cell r="G1218">
            <v>7</v>
          </cell>
          <cell r="H1218" t="str">
            <v>2012-07-31</v>
          </cell>
          <cell r="I1218" t="str">
            <v>14900</v>
          </cell>
        </row>
        <row r="1219">
          <cell r="A1219" t="str">
            <v>481005</v>
          </cell>
          <cell r="B1219" t="str">
            <v>1015</v>
          </cell>
          <cell r="C1219">
            <v>-2.62</v>
          </cell>
          <cell r="D1219" t="str">
            <v>203</v>
          </cell>
          <cell r="E1219" t="str">
            <v>411</v>
          </cell>
          <cell r="F1219">
            <v>0</v>
          </cell>
          <cell r="G1219">
            <v>8</v>
          </cell>
          <cell r="H1219" t="str">
            <v>2012-08-31</v>
          </cell>
          <cell r="I1219" t="str">
            <v>11600</v>
          </cell>
        </row>
        <row r="1220">
          <cell r="A1220" t="str">
            <v>481005</v>
          </cell>
          <cell r="B1220" t="str">
            <v>1015</v>
          </cell>
          <cell r="C1220">
            <v>-6668.41</v>
          </cell>
          <cell r="D1220" t="str">
            <v>203</v>
          </cell>
          <cell r="E1220" t="str">
            <v>411</v>
          </cell>
          <cell r="F1220">
            <v>0</v>
          </cell>
          <cell r="G1220">
            <v>8</v>
          </cell>
          <cell r="H1220" t="str">
            <v>2012-08-31</v>
          </cell>
          <cell r="I1220" t="str">
            <v>14900</v>
          </cell>
        </row>
        <row r="1221">
          <cell r="A1221" t="str">
            <v>481005</v>
          </cell>
          <cell r="B1221" t="str">
            <v>1015</v>
          </cell>
          <cell r="C1221">
            <v>-3.19</v>
          </cell>
          <cell r="D1221" t="str">
            <v>203</v>
          </cell>
          <cell r="E1221" t="str">
            <v>411</v>
          </cell>
          <cell r="F1221">
            <v>0</v>
          </cell>
          <cell r="G1221">
            <v>9</v>
          </cell>
          <cell r="H1221" t="str">
            <v>2012-09-30</v>
          </cell>
          <cell r="I1221" t="str">
            <v>11600</v>
          </cell>
        </row>
        <row r="1222">
          <cell r="A1222" t="str">
            <v>481005</v>
          </cell>
          <cell r="B1222" t="str">
            <v>1015</v>
          </cell>
          <cell r="C1222">
            <v>-3559.42</v>
          </cell>
          <cell r="D1222" t="str">
            <v>203</v>
          </cell>
          <cell r="E1222" t="str">
            <v>411</v>
          </cell>
          <cell r="F1222">
            <v>0</v>
          </cell>
          <cell r="G1222">
            <v>9</v>
          </cell>
          <cell r="H1222" t="str">
            <v>2012-09-30</v>
          </cell>
          <cell r="I1222" t="str">
            <v>14900</v>
          </cell>
        </row>
        <row r="1223">
          <cell r="A1223" t="str">
            <v>481005</v>
          </cell>
          <cell r="B1223" t="str">
            <v>1015</v>
          </cell>
          <cell r="C1223">
            <v>-25.7</v>
          </cell>
          <cell r="D1223" t="str">
            <v>203</v>
          </cell>
          <cell r="E1223" t="str">
            <v>411</v>
          </cell>
          <cell r="F1223">
            <v>0</v>
          </cell>
          <cell r="G1223">
            <v>10</v>
          </cell>
          <cell r="H1223" t="str">
            <v>2012-10-31</v>
          </cell>
          <cell r="I1223" t="str">
            <v>11600</v>
          </cell>
        </row>
        <row r="1224">
          <cell r="A1224" t="str">
            <v>481005</v>
          </cell>
          <cell r="B1224" t="str">
            <v>1015</v>
          </cell>
          <cell r="C1224">
            <v>-9954.61</v>
          </cell>
          <cell r="D1224" t="str">
            <v>203</v>
          </cell>
          <cell r="E1224" t="str">
            <v>411</v>
          </cell>
          <cell r="F1224">
            <v>0</v>
          </cell>
          <cell r="G1224">
            <v>10</v>
          </cell>
          <cell r="H1224" t="str">
            <v>2012-10-31</v>
          </cell>
          <cell r="I1224" t="str">
            <v>14900</v>
          </cell>
        </row>
        <row r="1225">
          <cell r="A1225" t="str">
            <v>481005</v>
          </cell>
          <cell r="B1225" t="str">
            <v>1015</v>
          </cell>
          <cell r="C1225">
            <v>-204.03</v>
          </cell>
          <cell r="D1225" t="str">
            <v>203</v>
          </cell>
          <cell r="E1225" t="str">
            <v>411</v>
          </cell>
          <cell r="F1225">
            <v>0</v>
          </cell>
          <cell r="G1225">
            <v>11</v>
          </cell>
          <cell r="H1225" t="str">
            <v>2012-11-30</v>
          </cell>
          <cell r="I1225" t="str">
            <v>11600</v>
          </cell>
        </row>
        <row r="1226">
          <cell r="A1226" t="str">
            <v>481005</v>
          </cell>
          <cell r="B1226" t="str">
            <v>1015</v>
          </cell>
          <cell r="C1226">
            <v>-12145.37</v>
          </cell>
          <cell r="D1226" t="str">
            <v>203</v>
          </cell>
          <cell r="E1226" t="str">
            <v>411</v>
          </cell>
          <cell r="F1226">
            <v>0</v>
          </cell>
          <cell r="G1226">
            <v>11</v>
          </cell>
          <cell r="H1226" t="str">
            <v>2012-11-30</v>
          </cell>
          <cell r="I1226" t="str">
            <v>14900</v>
          </cell>
        </row>
        <row r="1227">
          <cell r="A1227" t="str">
            <v>481005</v>
          </cell>
          <cell r="B1227" t="str">
            <v>1015</v>
          </cell>
          <cell r="C1227">
            <v>-218.47</v>
          </cell>
          <cell r="D1227" t="str">
            <v>203</v>
          </cell>
          <cell r="E1227" t="str">
            <v>411</v>
          </cell>
          <cell r="F1227">
            <v>0</v>
          </cell>
          <cell r="G1227">
            <v>12</v>
          </cell>
          <cell r="H1227" t="str">
            <v>2012-12-31</v>
          </cell>
          <cell r="I1227" t="str">
            <v>11600</v>
          </cell>
        </row>
        <row r="1228">
          <cell r="A1228" t="str">
            <v>481005</v>
          </cell>
          <cell r="B1228" t="str">
            <v>1015</v>
          </cell>
          <cell r="C1228">
            <v>-14270.44</v>
          </cell>
          <cell r="D1228" t="str">
            <v>203</v>
          </cell>
          <cell r="E1228" t="str">
            <v>411</v>
          </cell>
          <cell r="F1228">
            <v>0</v>
          </cell>
          <cell r="G1228">
            <v>12</v>
          </cell>
          <cell r="H1228" t="str">
            <v>2012-12-31</v>
          </cell>
          <cell r="I1228" t="str">
            <v>14900</v>
          </cell>
        </row>
        <row r="1229">
          <cell r="A1229" t="str">
            <v>481005</v>
          </cell>
          <cell r="B1229" t="str">
            <v>1015</v>
          </cell>
          <cell r="C1229">
            <v>185</v>
          </cell>
          <cell r="D1229" t="str">
            <v>203</v>
          </cell>
          <cell r="E1229" t="str">
            <v>457</v>
          </cell>
          <cell r="F1229">
            <v>0</v>
          </cell>
          <cell r="G1229">
            <v>1</v>
          </cell>
          <cell r="H1229" t="str">
            <v>2012-01-31</v>
          </cell>
          <cell r="I1229" t="str">
            <v>15600</v>
          </cell>
        </row>
        <row r="1230">
          <cell r="A1230" t="str">
            <v>481005</v>
          </cell>
          <cell r="B1230" t="str">
            <v>1015</v>
          </cell>
          <cell r="C1230">
            <v>-44</v>
          </cell>
          <cell r="D1230" t="str">
            <v>203</v>
          </cell>
          <cell r="E1230" t="str">
            <v>457</v>
          </cell>
          <cell r="F1230">
            <v>0</v>
          </cell>
          <cell r="G1230">
            <v>2</v>
          </cell>
          <cell r="H1230" t="str">
            <v>2012-02-29</v>
          </cell>
          <cell r="I1230" t="str">
            <v>15600</v>
          </cell>
        </row>
        <row r="1231">
          <cell r="A1231" t="str">
            <v>481005</v>
          </cell>
          <cell r="B1231" t="str">
            <v>1015</v>
          </cell>
          <cell r="C1231">
            <v>136</v>
          </cell>
          <cell r="D1231" t="str">
            <v>203</v>
          </cell>
          <cell r="E1231" t="str">
            <v>457</v>
          </cell>
          <cell r="F1231">
            <v>0</v>
          </cell>
          <cell r="G1231">
            <v>3</v>
          </cell>
          <cell r="H1231" t="str">
            <v>2012-03-31</v>
          </cell>
          <cell r="I1231" t="str">
            <v>15600</v>
          </cell>
        </row>
        <row r="1232">
          <cell r="A1232" t="str">
            <v>481005</v>
          </cell>
          <cell r="B1232" t="str">
            <v>1015</v>
          </cell>
          <cell r="C1232">
            <v>129</v>
          </cell>
          <cell r="D1232" t="str">
            <v>203</v>
          </cell>
          <cell r="E1232" t="str">
            <v>457</v>
          </cell>
          <cell r="F1232">
            <v>0</v>
          </cell>
          <cell r="G1232">
            <v>4</v>
          </cell>
          <cell r="H1232" t="str">
            <v>2012-04-30</v>
          </cell>
          <cell r="I1232" t="str">
            <v>15600</v>
          </cell>
        </row>
        <row r="1233">
          <cell r="A1233" t="str">
            <v>481005</v>
          </cell>
          <cell r="B1233" t="str">
            <v>1015</v>
          </cell>
          <cell r="C1233">
            <v>-7</v>
          </cell>
          <cell r="D1233" t="str">
            <v>203</v>
          </cell>
          <cell r="E1233" t="str">
            <v>457</v>
          </cell>
          <cell r="F1233">
            <v>0</v>
          </cell>
          <cell r="G1233">
            <v>5</v>
          </cell>
          <cell r="H1233" t="str">
            <v>2012-05-31</v>
          </cell>
          <cell r="I1233" t="str">
            <v>15600</v>
          </cell>
        </row>
        <row r="1234">
          <cell r="A1234" t="str">
            <v>481005</v>
          </cell>
          <cell r="B1234" t="str">
            <v>1015</v>
          </cell>
          <cell r="C1234">
            <v>664</v>
          </cell>
          <cell r="D1234" t="str">
            <v>203</v>
          </cell>
          <cell r="E1234" t="str">
            <v>457</v>
          </cell>
          <cell r="F1234">
            <v>0</v>
          </cell>
          <cell r="G1234">
            <v>6</v>
          </cell>
          <cell r="H1234" t="str">
            <v>2012-06-30</v>
          </cell>
          <cell r="I1234" t="str">
            <v>15600</v>
          </cell>
        </row>
        <row r="1235">
          <cell r="A1235" t="str">
            <v>481005</v>
          </cell>
          <cell r="B1235" t="str">
            <v>1015</v>
          </cell>
          <cell r="C1235">
            <v>100</v>
          </cell>
          <cell r="D1235" t="str">
            <v>203</v>
          </cell>
          <cell r="E1235" t="str">
            <v>457</v>
          </cell>
          <cell r="F1235">
            <v>0</v>
          </cell>
          <cell r="G1235">
            <v>7</v>
          </cell>
          <cell r="H1235" t="str">
            <v>2012-07-31</v>
          </cell>
          <cell r="I1235" t="str">
            <v>15600</v>
          </cell>
        </row>
        <row r="1236">
          <cell r="A1236" t="str">
            <v>481005</v>
          </cell>
          <cell r="B1236" t="str">
            <v>1015</v>
          </cell>
          <cell r="C1236">
            <v>-34</v>
          </cell>
          <cell r="D1236" t="str">
            <v>203</v>
          </cell>
          <cell r="E1236" t="str">
            <v>457</v>
          </cell>
          <cell r="F1236">
            <v>0</v>
          </cell>
          <cell r="G1236">
            <v>8</v>
          </cell>
          <cell r="H1236" t="str">
            <v>2012-08-31</v>
          </cell>
          <cell r="I1236" t="str">
            <v>15600</v>
          </cell>
        </row>
        <row r="1237">
          <cell r="A1237" t="str">
            <v>481005</v>
          </cell>
          <cell r="B1237" t="str">
            <v>1015</v>
          </cell>
          <cell r="C1237">
            <v>139</v>
          </cell>
          <cell r="D1237" t="str">
            <v>203</v>
          </cell>
          <cell r="E1237" t="str">
            <v>457</v>
          </cell>
          <cell r="F1237">
            <v>0</v>
          </cell>
          <cell r="G1237">
            <v>9</v>
          </cell>
          <cell r="H1237" t="str">
            <v>2012-09-30</v>
          </cell>
          <cell r="I1237" t="str">
            <v>15600</v>
          </cell>
        </row>
        <row r="1238">
          <cell r="A1238" t="str">
            <v>481005</v>
          </cell>
          <cell r="B1238" t="str">
            <v>1015</v>
          </cell>
          <cell r="C1238">
            <v>-263</v>
          </cell>
          <cell r="D1238" t="str">
            <v>203</v>
          </cell>
          <cell r="E1238" t="str">
            <v>457</v>
          </cell>
          <cell r="F1238">
            <v>0</v>
          </cell>
          <cell r="G1238">
            <v>10</v>
          </cell>
          <cell r="H1238" t="str">
            <v>2012-10-31</v>
          </cell>
          <cell r="I1238" t="str">
            <v>15600</v>
          </cell>
        </row>
        <row r="1239">
          <cell r="A1239" t="str">
            <v>481005</v>
          </cell>
          <cell r="B1239" t="str">
            <v>1015</v>
          </cell>
          <cell r="C1239">
            <v>-352</v>
          </cell>
          <cell r="D1239" t="str">
            <v>203</v>
          </cell>
          <cell r="E1239" t="str">
            <v>457</v>
          </cell>
          <cell r="F1239">
            <v>0</v>
          </cell>
          <cell r="G1239">
            <v>11</v>
          </cell>
          <cell r="H1239" t="str">
            <v>2012-11-30</v>
          </cell>
          <cell r="I1239" t="str">
            <v>15600</v>
          </cell>
        </row>
        <row r="1240">
          <cell r="A1240" t="str">
            <v>481005</v>
          </cell>
          <cell r="B1240" t="str">
            <v>1015</v>
          </cell>
          <cell r="C1240">
            <v>-328</v>
          </cell>
          <cell r="D1240" t="str">
            <v>203</v>
          </cell>
          <cell r="E1240" t="str">
            <v>457</v>
          </cell>
          <cell r="F1240">
            <v>0</v>
          </cell>
          <cell r="G1240">
            <v>12</v>
          </cell>
          <cell r="H1240" t="str">
            <v>2012-12-31</v>
          </cell>
          <cell r="I1240" t="str">
            <v>15600</v>
          </cell>
        </row>
        <row r="1241">
          <cell r="A1241" t="str">
            <v>481005</v>
          </cell>
          <cell r="B1241" t="str">
            <v>1015</v>
          </cell>
          <cell r="C1241">
            <v>-4262.0600000000004</v>
          </cell>
          <cell r="D1241" t="str">
            <v>204</v>
          </cell>
          <cell r="E1241" t="str">
            <v>411</v>
          </cell>
          <cell r="F1241">
            <v>0</v>
          </cell>
          <cell r="G1241">
            <v>1</v>
          </cell>
          <cell r="H1241" t="str">
            <v>2012-01-31</v>
          </cell>
          <cell r="I1241" t="str">
            <v>11600</v>
          </cell>
        </row>
        <row r="1242">
          <cell r="A1242" t="str">
            <v>481005</v>
          </cell>
          <cell r="B1242" t="str">
            <v>1015</v>
          </cell>
          <cell r="C1242">
            <v>-280481.90999999997</v>
          </cell>
          <cell r="D1242" t="str">
            <v>204</v>
          </cell>
          <cell r="E1242" t="str">
            <v>411</v>
          </cell>
          <cell r="F1242">
            <v>0</v>
          </cell>
          <cell r="G1242">
            <v>1</v>
          </cell>
          <cell r="H1242" t="str">
            <v>2012-01-31</v>
          </cell>
          <cell r="I1242" t="str">
            <v>14900</v>
          </cell>
        </row>
        <row r="1243">
          <cell r="A1243" t="str">
            <v>481005</v>
          </cell>
          <cell r="B1243" t="str">
            <v>1015</v>
          </cell>
          <cell r="C1243">
            <v>-2327.5700000000002</v>
          </cell>
          <cell r="D1243" t="str">
            <v>204</v>
          </cell>
          <cell r="E1243" t="str">
            <v>411</v>
          </cell>
          <cell r="F1243">
            <v>0</v>
          </cell>
          <cell r="G1243">
            <v>2</v>
          </cell>
          <cell r="H1243" t="str">
            <v>2012-02-29</v>
          </cell>
          <cell r="I1243" t="str">
            <v>11600</v>
          </cell>
        </row>
        <row r="1244">
          <cell r="A1244" t="str">
            <v>481005</v>
          </cell>
          <cell r="B1244" t="str">
            <v>1015</v>
          </cell>
          <cell r="C1244">
            <v>-211429.57</v>
          </cell>
          <cell r="D1244" t="str">
            <v>204</v>
          </cell>
          <cell r="E1244" t="str">
            <v>411</v>
          </cell>
          <cell r="F1244">
            <v>0</v>
          </cell>
          <cell r="G1244">
            <v>2</v>
          </cell>
          <cell r="H1244" t="str">
            <v>2012-02-29</v>
          </cell>
          <cell r="I1244" t="str">
            <v>14900</v>
          </cell>
        </row>
        <row r="1245">
          <cell r="A1245" t="str">
            <v>481005</v>
          </cell>
          <cell r="B1245" t="str">
            <v>1015</v>
          </cell>
          <cell r="C1245">
            <v>-2306.38</v>
          </cell>
          <cell r="D1245" t="str">
            <v>204</v>
          </cell>
          <cell r="E1245" t="str">
            <v>411</v>
          </cell>
          <cell r="F1245">
            <v>0</v>
          </cell>
          <cell r="G1245">
            <v>3</v>
          </cell>
          <cell r="H1245" t="str">
            <v>2012-03-31</v>
          </cell>
          <cell r="I1245" t="str">
            <v>11600</v>
          </cell>
        </row>
        <row r="1246">
          <cell r="A1246" t="str">
            <v>481005</v>
          </cell>
          <cell r="B1246" t="str">
            <v>1015</v>
          </cell>
          <cell r="C1246">
            <v>-182719.29</v>
          </cell>
          <cell r="D1246" t="str">
            <v>204</v>
          </cell>
          <cell r="E1246" t="str">
            <v>411</v>
          </cell>
          <cell r="F1246">
            <v>0</v>
          </cell>
          <cell r="G1246">
            <v>3</v>
          </cell>
          <cell r="H1246" t="str">
            <v>2012-03-31</v>
          </cell>
          <cell r="I1246" t="str">
            <v>14900</v>
          </cell>
        </row>
        <row r="1247">
          <cell r="A1247" t="str">
            <v>481005</v>
          </cell>
          <cell r="B1247" t="str">
            <v>1015</v>
          </cell>
          <cell r="C1247">
            <v>-970.53</v>
          </cell>
          <cell r="D1247" t="str">
            <v>204</v>
          </cell>
          <cell r="E1247" t="str">
            <v>411</v>
          </cell>
          <cell r="F1247">
            <v>0</v>
          </cell>
          <cell r="G1247">
            <v>4</v>
          </cell>
          <cell r="H1247" t="str">
            <v>2012-04-30</v>
          </cell>
          <cell r="I1247" t="str">
            <v>11600</v>
          </cell>
        </row>
        <row r="1248">
          <cell r="A1248" t="str">
            <v>481005</v>
          </cell>
          <cell r="B1248" t="str">
            <v>1015</v>
          </cell>
          <cell r="C1248">
            <v>-91415.08</v>
          </cell>
          <cell r="D1248" t="str">
            <v>204</v>
          </cell>
          <cell r="E1248" t="str">
            <v>411</v>
          </cell>
          <cell r="F1248">
            <v>0</v>
          </cell>
          <cell r="G1248">
            <v>4</v>
          </cell>
          <cell r="H1248" t="str">
            <v>2012-04-30</v>
          </cell>
          <cell r="I1248" t="str">
            <v>14900</v>
          </cell>
        </row>
        <row r="1249">
          <cell r="A1249" t="str">
            <v>481005</v>
          </cell>
          <cell r="B1249" t="str">
            <v>1015</v>
          </cell>
          <cell r="C1249">
            <v>337.78</v>
          </cell>
          <cell r="D1249" t="str">
            <v>204</v>
          </cell>
          <cell r="E1249" t="str">
            <v>411</v>
          </cell>
          <cell r="F1249">
            <v>0</v>
          </cell>
          <cell r="G1249">
            <v>5</v>
          </cell>
          <cell r="H1249" t="str">
            <v>2012-05-31</v>
          </cell>
          <cell r="I1249" t="str">
            <v>11600</v>
          </cell>
        </row>
        <row r="1250">
          <cell r="A1250" t="str">
            <v>481005</v>
          </cell>
          <cell r="B1250" t="str">
            <v>1015</v>
          </cell>
          <cell r="C1250">
            <v>-124930.36</v>
          </cell>
          <cell r="D1250" t="str">
            <v>204</v>
          </cell>
          <cell r="E1250" t="str">
            <v>411</v>
          </cell>
          <cell r="F1250">
            <v>0</v>
          </cell>
          <cell r="G1250">
            <v>5</v>
          </cell>
          <cell r="H1250" t="str">
            <v>2012-05-31</v>
          </cell>
          <cell r="I1250" t="str">
            <v>14900</v>
          </cell>
        </row>
        <row r="1251">
          <cell r="A1251" t="str">
            <v>481005</v>
          </cell>
          <cell r="B1251" t="str">
            <v>1015</v>
          </cell>
          <cell r="C1251">
            <v>-68.48</v>
          </cell>
          <cell r="D1251" t="str">
            <v>204</v>
          </cell>
          <cell r="E1251" t="str">
            <v>411</v>
          </cell>
          <cell r="F1251">
            <v>0</v>
          </cell>
          <cell r="G1251">
            <v>6</v>
          </cell>
          <cell r="H1251" t="str">
            <v>2012-06-30</v>
          </cell>
          <cell r="I1251" t="str">
            <v>11600</v>
          </cell>
        </row>
        <row r="1252">
          <cell r="A1252" t="str">
            <v>481005</v>
          </cell>
          <cell r="B1252" t="str">
            <v>1015</v>
          </cell>
          <cell r="C1252">
            <v>-135760.1</v>
          </cell>
          <cell r="D1252" t="str">
            <v>204</v>
          </cell>
          <cell r="E1252" t="str">
            <v>411</v>
          </cell>
          <cell r="F1252">
            <v>0</v>
          </cell>
          <cell r="G1252">
            <v>6</v>
          </cell>
          <cell r="H1252" t="str">
            <v>2012-06-30</v>
          </cell>
          <cell r="I1252" t="str">
            <v>14900</v>
          </cell>
        </row>
        <row r="1253">
          <cell r="A1253" t="str">
            <v>481005</v>
          </cell>
          <cell r="B1253" t="str">
            <v>1015</v>
          </cell>
          <cell r="C1253">
            <v>-31</v>
          </cell>
          <cell r="D1253" t="str">
            <v>204</v>
          </cell>
          <cell r="E1253" t="str">
            <v>411</v>
          </cell>
          <cell r="F1253">
            <v>0</v>
          </cell>
          <cell r="G1253">
            <v>7</v>
          </cell>
          <cell r="H1253" t="str">
            <v>2012-07-31</v>
          </cell>
          <cell r="I1253" t="str">
            <v>11600</v>
          </cell>
        </row>
        <row r="1254">
          <cell r="A1254" t="str">
            <v>481005</v>
          </cell>
          <cell r="B1254" t="str">
            <v>1015</v>
          </cell>
          <cell r="C1254">
            <v>-120802.49</v>
          </cell>
          <cell r="D1254" t="str">
            <v>204</v>
          </cell>
          <cell r="E1254" t="str">
            <v>411</v>
          </cell>
          <cell r="F1254">
            <v>0</v>
          </cell>
          <cell r="G1254">
            <v>7</v>
          </cell>
          <cell r="H1254" t="str">
            <v>2012-07-31</v>
          </cell>
          <cell r="I1254" t="str">
            <v>14900</v>
          </cell>
        </row>
        <row r="1255">
          <cell r="A1255" t="str">
            <v>481005</v>
          </cell>
          <cell r="B1255" t="str">
            <v>1015</v>
          </cell>
          <cell r="C1255">
            <v>-37.54</v>
          </cell>
          <cell r="D1255" t="str">
            <v>204</v>
          </cell>
          <cell r="E1255" t="str">
            <v>411</v>
          </cell>
          <cell r="F1255">
            <v>0</v>
          </cell>
          <cell r="G1255">
            <v>8</v>
          </cell>
          <cell r="H1255" t="str">
            <v>2012-08-31</v>
          </cell>
          <cell r="I1255" t="str">
            <v>11600</v>
          </cell>
        </row>
        <row r="1256">
          <cell r="A1256" t="str">
            <v>481005</v>
          </cell>
          <cell r="B1256" t="str">
            <v>1015</v>
          </cell>
          <cell r="C1256">
            <v>-123425.58</v>
          </cell>
          <cell r="D1256" t="str">
            <v>204</v>
          </cell>
          <cell r="E1256" t="str">
            <v>411</v>
          </cell>
          <cell r="F1256">
            <v>0</v>
          </cell>
          <cell r="G1256">
            <v>8</v>
          </cell>
          <cell r="H1256" t="str">
            <v>2012-08-31</v>
          </cell>
          <cell r="I1256" t="str">
            <v>14900</v>
          </cell>
        </row>
        <row r="1257">
          <cell r="A1257" t="str">
            <v>481005</v>
          </cell>
          <cell r="B1257" t="str">
            <v>1015</v>
          </cell>
          <cell r="C1257">
            <v>-50.53</v>
          </cell>
          <cell r="D1257" t="str">
            <v>204</v>
          </cell>
          <cell r="E1257" t="str">
            <v>411</v>
          </cell>
          <cell r="F1257">
            <v>0</v>
          </cell>
          <cell r="G1257">
            <v>9</v>
          </cell>
          <cell r="H1257" t="str">
            <v>2012-09-30</v>
          </cell>
          <cell r="I1257" t="str">
            <v>11600</v>
          </cell>
        </row>
        <row r="1258">
          <cell r="A1258" t="str">
            <v>481005</v>
          </cell>
          <cell r="B1258" t="str">
            <v>1015</v>
          </cell>
          <cell r="C1258">
            <v>-27432.720000000001</v>
          </cell>
          <cell r="D1258" t="str">
            <v>204</v>
          </cell>
          <cell r="E1258" t="str">
            <v>411</v>
          </cell>
          <cell r="F1258">
            <v>0</v>
          </cell>
          <cell r="G1258">
            <v>9</v>
          </cell>
          <cell r="H1258" t="str">
            <v>2012-09-30</v>
          </cell>
          <cell r="I1258" t="str">
            <v>14900</v>
          </cell>
        </row>
        <row r="1259">
          <cell r="A1259" t="str">
            <v>481005</v>
          </cell>
          <cell r="B1259" t="str">
            <v>1015</v>
          </cell>
          <cell r="C1259">
            <v>-404.56</v>
          </cell>
          <cell r="D1259" t="str">
            <v>204</v>
          </cell>
          <cell r="E1259" t="str">
            <v>411</v>
          </cell>
          <cell r="F1259">
            <v>0</v>
          </cell>
          <cell r="G1259">
            <v>10</v>
          </cell>
          <cell r="H1259" t="str">
            <v>2012-10-31</v>
          </cell>
          <cell r="I1259" t="str">
            <v>11600</v>
          </cell>
        </row>
        <row r="1260">
          <cell r="A1260" t="str">
            <v>481005</v>
          </cell>
          <cell r="B1260" t="str">
            <v>1015</v>
          </cell>
          <cell r="C1260">
            <v>-180971.18</v>
          </cell>
          <cell r="D1260" t="str">
            <v>204</v>
          </cell>
          <cell r="E1260" t="str">
            <v>411</v>
          </cell>
          <cell r="F1260">
            <v>0</v>
          </cell>
          <cell r="G1260">
            <v>10</v>
          </cell>
          <cell r="H1260" t="str">
            <v>2012-10-31</v>
          </cell>
          <cell r="I1260" t="str">
            <v>14900</v>
          </cell>
        </row>
        <row r="1261">
          <cell r="A1261" t="str">
            <v>481005</v>
          </cell>
          <cell r="B1261" t="str">
            <v>1015</v>
          </cell>
          <cell r="C1261">
            <v>-3750.67</v>
          </cell>
          <cell r="D1261" t="str">
            <v>204</v>
          </cell>
          <cell r="E1261" t="str">
            <v>411</v>
          </cell>
          <cell r="F1261">
            <v>0</v>
          </cell>
          <cell r="G1261">
            <v>11</v>
          </cell>
          <cell r="H1261" t="str">
            <v>2012-11-30</v>
          </cell>
          <cell r="I1261" t="str">
            <v>11600</v>
          </cell>
        </row>
        <row r="1262">
          <cell r="A1262" t="str">
            <v>481005</v>
          </cell>
          <cell r="B1262" t="str">
            <v>1015</v>
          </cell>
          <cell r="C1262">
            <v>-276959.71000000002</v>
          </cell>
          <cell r="D1262" t="str">
            <v>204</v>
          </cell>
          <cell r="E1262" t="str">
            <v>411</v>
          </cell>
          <cell r="F1262">
            <v>0</v>
          </cell>
          <cell r="G1262">
            <v>11</v>
          </cell>
          <cell r="H1262" t="str">
            <v>2012-11-30</v>
          </cell>
          <cell r="I1262" t="str">
            <v>14900</v>
          </cell>
        </row>
        <row r="1263">
          <cell r="A1263" t="str">
            <v>481005</v>
          </cell>
          <cell r="B1263" t="str">
            <v>1015</v>
          </cell>
          <cell r="C1263">
            <v>-4476.34</v>
          </cell>
          <cell r="D1263" t="str">
            <v>204</v>
          </cell>
          <cell r="E1263" t="str">
            <v>411</v>
          </cell>
          <cell r="F1263">
            <v>0</v>
          </cell>
          <cell r="G1263">
            <v>12</v>
          </cell>
          <cell r="H1263" t="str">
            <v>2012-12-31</v>
          </cell>
          <cell r="I1263" t="str">
            <v>11600</v>
          </cell>
        </row>
        <row r="1264">
          <cell r="A1264" t="str">
            <v>481005</v>
          </cell>
          <cell r="B1264" t="str">
            <v>1015</v>
          </cell>
          <cell r="C1264">
            <v>-311338.15999999997</v>
          </cell>
          <cell r="D1264" t="str">
            <v>204</v>
          </cell>
          <cell r="E1264" t="str">
            <v>411</v>
          </cell>
          <cell r="F1264">
            <v>0</v>
          </cell>
          <cell r="G1264">
            <v>12</v>
          </cell>
          <cell r="H1264" t="str">
            <v>2012-12-31</v>
          </cell>
          <cell r="I1264" t="str">
            <v>14900</v>
          </cell>
        </row>
        <row r="1265">
          <cell r="A1265" t="str">
            <v>481005</v>
          </cell>
          <cell r="B1265" t="str">
            <v>1015</v>
          </cell>
          <cell r="C1265">
            <v>-48075.53</v>
          </cell>
          <cell r="D1265" t="str">
            <v>204</v>
          </cell>
          <cell r="E1265" t="str">
            <v>457</v>
          </cell>
          <cell r="F1265">
            <v>0</v>
          </cell>
          <cell r="G1265">
            <v>1</v>
          </cell>
          <cell r="H1265" t="str">
            <v>2012-01-31</v>
          </cell>
          <cell r="I1265" t="str">
            <v>15600</v>
          </cell>
        </row>
        <row r="1266">
          <cell r="A1266" t="str">
            <v>481005</v>
          </cell>
          <cell r="B1266" t="str">
            <v>1015</v>
          </cell>
          <cell r="C1266">
            <v>-29945.23</v>
          </cell>
          <cell r="D1266" t="str">
            <v>204</v>
          </cell>
          <cell r="E1266" t="str">
            <v>457</v>
          </cell>
          <cell r="F1266">
            <v>0</v>
          </cell>
          <cell r="G1266">
            <v>2</v>
          </cell>
          <cell r="H1266" t="str">
            <v>2012-02-29</v>
          </cell>
          <cell r="I1266" t="str">
            <v>15600</v>
          </cell>
        </row>
        <row r="1267">
          <cell r="A1267" t="str">
            <v>481005</v>
          </cell>
          <cell r="B1267" t="str">
            <v>1015</v>
          </cell>
          <cell r="C1267">
            <v>-52312.34</v>
          </cell>
          <cell r="D1267" t="str">
            <v>204</v>
          </cell>
          <cell r="E1267" t="str">
            <v>457</v>
          </cell>
          <cell r="F1267">
            <v>0</v>
          </cell>
          <cell r="G1267">
            <v>3</v>
          </cell>
          <cell r="H1267" t="str">
            <v>2012-03-31</v>
          </cell>
          <cell r="I1267" t="str">
            <v>15600</v>
          </cell>
        </row>
        <row r="1268">
          <cell r="A1268" t="str">
            <v>481005</v>
          </cell>
          <cell r="B1268" t="str">
            <v>1015</v>
          </cell>
          <cell r="C1268">
            <v>-23610.83</v>
          </cell>
          <cell r="D1268" t="str">
            <v>204</v>
          </cell>
          <cell r="E1268" t="str">
            <v>457</v>
          </cell>
          <cell r="F1268">
            <v>0</v>
          </cell>
          <cell r="G1268">
            <v>4</v>
          </cell>
          <cell r="H1268" t="str">
            <v>2012-04-30</v>
          </cell>
          <cell r="I1268" t="str">
            <v>15600</v>
          </cell>
        </row>
        <row r="1269">
          <cell r="A1269" t="str">
            <v>481005</v>
          </cell>
          <cell r="B1269" t="str">
            <v>1015</v>
          </cell>
          <cell r="C1269">
            <v>-18985.169999999998</v>
          </cell>
          <cell r="D1269" t="str">
            <v>204</v>
          </cell>
          <cell r="E1269" t="str">
            <v>457</v>
          </cell>
          <cell r="F1269">
            <v>0</v>
          </cell>
          <cell r="G1269">
            <v>5</v>
          </cell>
          <cell r="H1269" t="str">
            <v>2012-05-31</v>
          </cell>
          <cell r="I1269" t="str">
            <v>15600</v>
          </cell>
        </row>
        <row r="1270">
          <cell r="A1270" t="str">
            <v>481005</v>
          </cell>
          <cell r="B1270" t="str">
            <v>1015</v>
          </cell>
          <cell r="C1270">
            <v>-5369.7</v>
          </cell>
          <cell r="D1270" t="str">
            <v>204</v>
          </cell>
          <cell r="E1270" t="str">
            <v>457</v>
          </cell>
          <cell r="F1270">
            <v>0</v>
          </cell>
          <cell r="G1270">
            <v>6</v>
          </cell>
          <cell r="H1270" t="str">
            <v>2012-06-30</v>
          </cell>
          <cell r="I1270" t="str">
            <v>15600</v>
          </cell>
        </row>
        <row r="1271">
          <cell r="A1271" t="str">
            <v>481005</v>
          </cell>
          <cell r="B1271" t="str">
            <v>1015</v>
          </cell>
          <cell r="C1271">
            <v>-7072.28</v>
          </cell>
          <cell r="D1271" t="str">
            <v>204</v>
          </cell>
          <cell r="E1271" t="str">
            <v>457</v>
          </cell>
          <cell r="F1271">
            <v>0</v>
          </cell>
          <cell r="G1271">
            <v>7</v>
          </cell>
          <cell r="H1271" t="str">
            <v>2012-07-31</v>
          </cell>
          <cell r="I1271" t="str">
            <v>15600</v>
          </cell>
        </row>
        <row r="1272">
          <cell r="A1272" t="str">
            <v>481005</v>
          </cell>
          <cell r="B1272" t="str">
            <v>1015</v>
          </cell>
          <cell r="C1272">
            <v>-7973.79</v>
          </cell>
          <cell r="D1272" t="str">
            <v>204</v>
          </cell>
          <cell r="E1272" t="str">
            <v>457</v>
          </cell>
          <cell r="F1272">
            <v>0</v>
          </cell>
          <cell r="G1272">
            <v>8</v>
          </cell>
          <cell r="H1272" t="str">
            <v>2012-08-31</v>
          </cell>
          <cell r="I1272" t="str">
            <v>15600</v>
          </cell>
        </row>
        <row r="1273">
          <cell r="A1273" t="str">
            <v>481005</v>
          </cell>
          <cell r="B1273" t="str">
            <v>1015</v>
          </cell>
          <cell r="C1273">
            <v>-9080.52</v>
          </cell>
          <cell r="D1273" t="str">
            <v>204</v>
          </cell>
          <cell r="E1273" t="str">
            <v>457</v>
          </cell>
          <cell r="F1273">
            <v>0</v>
          </cell>
          <cell r="G1273">
            <v>9</v>
          </cell>
          <cell r="H1273" t="str">
            <v>2012-09-30</v>
          </cell>
          <cell r="I1273" t="str">
            <v>15600</v>
          </cell>
        </row>
        <row r="1274">
          <cell r="A1274" t="str">
            <v>481005</v>
          </cell>
          <cell r="B1274" t="str">
            <v>1015</v>
          </cell>
          <cell r="C1274">
            <v>-17627.68</v>
          </cell>
          <cell r="D1274" t="str">
            <v>204</v>
          </cell>
          <cell r="E1274" t="str">
            <v>457</v>
          </cell>
          <cell r="F1274">
            <v>0</v>
          </cell>
          <cell r="G1274">
            <v>10</v>
          </cell>
          <cell r="H1274" t="str">
            <v>2012-10-31</v>
          </cell>
          <cell r="I1274" t="str">
            <v>15600</v>
          </cell>
        </row>
        <row r="1275">
          <cell r="A1275" t="str">
            <v>481005</v>
          </cell>
          <cell r="B1275" t="str">
            <v>1015</v>
          </cell>
          <cell r="C1275">
            <v>-39656.81</v>
          </cell>
          <cell r="D1275" t="str">
            <v>204</v>
          </cell>
          <cell r="E1275" t="str">
            <v>457</v>
          </cell>
          <cell r="F1275">
            <v>0</v>
          </cell>
          <cell r="G1275">
            <v>11</v>
          </cell>
          <cell r="H1275" t="str">
            <v>2012-11-30</v>
          </cell>
          <cell r="I1275" t="str">
            <v>15600</v>
          </cell>
        </row>
        <row r="1276">
          <cell r="A1276" t="str">
            <v>481005</v>
          </cell>
          <cell r="B1276" t="str">
            <v>1015</v>
          </cell>
          <cell r="C1276">
            <v>-51818.400000000001</v>
          </cell>
          <cell r="D1276" t="str">
            <v>204</v>
          </cell>
          <cell r="E1276" t="str">
            <v>457</v>
          </cell>
          <cell r="F1276">
            <v>0</v>
          </cell>
          <cell r="G1276">
            <v>12</v>
          </cell>
          <cell r="H1276" t="str">
            <v>2012-12-31</v>
          </cell>
          <cell r="I1276" t="str">
            <v>15600</v>
          </cell>
        </row>
        <row r="1277">
          <cell r="A1277" t="str">
            <v>481005</v>
          </cell>
          <cell r="B1277" t="str">
            <v>1015</v>
          </cell>
          <cell r="C1277">
            <v>-21.68</v>
          </cell>
          <cell r="D1277" t="str">
            <v>217</v>
          </cell>
          <cell r="E1277" t="str">
            <v>411</v>
          </cell>
          <cell r="F1277">
            <v>0</v>
          </cell>
          <cell r="G1277">
            <v>1</v>
          </cell>
          <cell r="H1277" t="str">
            <v>2012-01-31</v>
          </cell>
          <cell r="I1277" t="str">
            <v>11600</v>
          </cell>
        </row>
        <row r="1278">
          <cell r="A1278" t="str">
            <v>481005</v>
          </cell>
          <cell r="B1278" t="str">
            <v>1015</v>
          </cell>
          <cell r="C1278">
            <v>-521.9</v>
          </cell>
          <cell r="D1278" t="str">
            <v>217</v>
          </cell>
          <cell r="E1278" t="str">
            <v>411</v>
          </cell>
          <cell r="F1278">
            <v>0</v>
          </cell>
          <cell r="G1278">
            <v>1</v>
          </cell>
          <cell r="H1278" t="str">
            <v>2012-01-31</v>
          </cell>
          <cell r="I1278" t="str">
            <v>14900</v>
          </cell>
        </row>
        <row r="1279">
          <cell r="A1279" t="str">
            <v>481005</v>
          </cell>
          <cell r="B1279" t="str">
            <v>1015</v>
          </cell>
          <cell r="C1279">
            <v>-18.23</v>
          </cell>
          <cell r="D1279" t="str">
            <v>217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2012-02-29</v>
          </cell>
          <cell r="I1279" t="str">
            <v>11600</v>
          </cell>
        </row>
        <row r="1280">
          <cell r="A1280" t="str">
            <v>481005</v>
          </cell>
          <cell r="B1280" t="str">
            <v>1015</v>
          </cell>
          <cell r="C1280">
            <v>-760.35</v>
          </cell>
          <cell r="D1280" t="str">
            <v>217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2012-02-29</v>
          </cell>
          <cell r="I1280" t="str">
            <v>14900</v>
          </cell>
        </row>
        <row r="1281">
          <cell r="A1281" t="str">
            <v>481005</v>
          </cell>
          <cell r="B1281" t="str">
            <v>1015</v>
          </cell>
          <cell r="C1281">
            <v>-22.03</v>
          </cell>
          <cell r="D1281" t="str">
            <v>217</v>
          </cell>
          <cell r="E1281" t="str">
            <v>411</v>
          </cell>
          <cell r="F1281">
            <v>0</v>
          </cell>
          <cell r="G1281">
            <v>3</v>
          </cell>
          <cell r="H1281" t="str">
            <v>2012-03-31</v>
          </cell>
          <cell r="I1281" t="str">
            <v>11600</v>
          </cell>
        </row>
        <row r="1282">
          <cell r="A1282" t="str">
            <v>481005</v>
          </cell>
          <cell r="B1282" t="str">
            <v>1015</v>
          </cell>
          <cell r="C1282">
            <v>-625.24</v>
          </cell>
          <cell r="D1282" t="str">
            <v>217</v>
          </cell>
          <cell r="E1282" t="str">
            <v>411</v>
          </cell>
          <cell r="F1282">
            <v>0</v>
          </cell>
          <cell r="G1282">
            <v>3</v>
          </cell>
          <cell r="H1282" t="str">
            <v>2012-03-31</v>
          </cell>
          <cell r="I1282" t="str">
            <v>14900</v>
          </cell>
        </row>
        <row r="1283">
          <cell r="A1283" t="str">
            <v>481005</v>
          </cell>
          <cell r="B1283" t="str">
            <v>1015</v>
          </cell>
          <cell r="C1283">
            <v>-12.67</v>
          </cell>
          <cell r="D1283" t="str">
            <v>217</v>
          </cell>
          <cell r="E1283" t="str">
            <v>411</v>
          </cell>
          <cell r="F1283">
            <v>0</v>
          </cell>
          <cell r="G1283">
            <v>4</v>
          </cell>
          <cell r="H1283" t="str">
            <v>2012-04-30</v>
          </cell>
          <cell r="I1283" t="str">
            <v>11600</v>
          </cell>
        </row>
        <row r="1284">
          <cell r="A1284" t="str">
            <v>481005</v>
          </cell>
          <cell r="B1284" t="str">
            <v>1015</v>
          </cell>
          <cell r="C1284">
            <v>-439.4</v>
          </cell>
          <cell r="D1284" t="str">
            <v>217</v>
          </cell>
          <cell r="E1284" t="str">
            <v>411</v>
          </cell>
          <cell r="F1284">
            <v>0</v>
          </cell>
          <cell r="G1284">
            <v>4</v>
          </cell>
          <cell r="H1284" t="str">
            <v>2012-04-30</v>
          </cell>
          <cell r="I1284" t="str">
            <v>14900</v>
          </cell>
        </row>
        <row r="1285">
          <cell r="A1285" t="str">
            <v>481005</v>
          </cell>
          <cell r="B1285" t="str">
            <v>1015</v>
          </cell>
          <cell r="C1285">
            <v>1.02</v>
          </cell>
          <cell r="D1285" t="str">
            <v>217</v>
          </cell>
          <cell r="E1285" t="str">
            <v>411</v>
          </cell>
          <cell r="F1285">
            <v>0</v>
          </cell>
          <cell r="G1285">
            <v>5</v>
          </cell>
          <cell r="H1285" t="str">
            <v>2012-05-31</v>
          </cell>
          <cell r="I1285" t="str">
            <v>11600</v>
          </cell>
        </row>
        <row r="1286">
          <cell r="A1286" t="str">
            <v>481005</v>
          </cell>
          <cell r="B1286" t="str">
            <v>1015</v>
          </cell>
          <cell r="C1286">
            <v>-558.99</v>
          </cell>
          <cell r="D1286" t="str">
            <v>217</v>
          </cell>
          <cell r="E1286" t="str">
            <v>411</v>
          </cell>
          <cell r="F1286">
            <v>0</v>
          </cell>
          <cell r="G1286">
            <v>5</v>
          </cell>
          <cell r="H1286" t="str">
            <v>2012-05-31</v>
          </cell>
          <cell r="I1286" t="str">
            <v>14900</v>
          </cell>
        </row>
        <row r="1287">
          <cell r="A1287" t="str">
            <v>481005</v>
          </cell>
          <cell r="B1287" t="str">
            <v>1015</v>
          </cell>
          <cell r="C1287">
            <v>-0.81</v>
          </cell>
          <cell r="D1287" t="str">
            <v>217</v>
          </cell>
          <cell r="E1287" t="str">
            <v>411</v>
          </cell>
          <cell r="F1287">
            <v>0</v>
          </cell>
          <cell r="G1287">
            <v>6</v>
          </cell>
          <cell r="H1287" t="str">
            <v>2012-06-30</v>
          </cell>
          <cell r="I1287" t="str">
            <v>11600</v>
          </cell>
        </row>
        <row r="1288">
          <cell r="A1288" t="str">
            <v>481005</v>
          </cell>
          <cell r="B1288" t="str">
            <v>1015</v>
          </cell>
          <cell r="C1288">
            <v>-311.41000000000003</v>
          </cell>
          <cell r="D1288" t="str">
            <v>217</v>
          </cell>
          <cell r="E1288" t="str">
            <v>411</v>
          </cell>
          <cell r="F1288">
            <v>0</v>
          </cell>
          <cell r="G1288">
            <v>6</v>
          </cell>
          <cell r="H1288" t="str">
            <v>2012-06-30</v>
          </cell>
          <cell r="I1288" t="str">
            <v>14900</v>
          </cell>
        </row>
        <row r="1289">
          <cell r="A1289" t="str">
            <v>481005</v>
          </cell>
          <cell r="B1289" t="str">
            <v>1015</v>
          </cell>
          <cell r="C1289">
            <v>-0.36</v>
          </cell>
          <cell r="D1289" t="str">
            <v>217</v>
          </cell>
          <cell r="E1289" t="str">
            <v>411</v>
          </cell>
          <cell r="F1289">
            <v>0</v>
          </cell>
          <cell r="G1289">
            <v>7</v>
          </cell>
          <cell r="H1289" t="str">
            <v>2012-07-31</v>
          </cell>
          <cell r="I1289" t="str">
            <v>11600</v>
          </cell>
        </row>
        <row r="1290">
          <cell r="A1290" t="str">
            <v>481005</v>
          </cell>
          <cell r="B1290" t="str">
            <v>1015</v>
          </cell>
          <cell r="C1290">
            <v>-288.3</v>
          </cell>
          <cell r="D1290" t="str">
            <v>217</v>
          </cell>
          <cell r="E1290" t="str">
            <v>411</v>
          </cell>
          <cell r="F1290">
            <v>0</v>
          </cell>
          <cell r="G1290">
            <v>7</v>
          </cell>
          <cell r="H1290" t="str">
            <v>2012-07-31</v>
          </cell>
          <cell r="I1290" t="str">
            <v>14900</v>
          </cell>
        </row>
        <row r="1291">
          <cell r="A1291" t="str">
            <v>481005</v>
          </cell>
          <cell r="B1291" t="str">
            <v>1015</v>
          </cell>
          <cell r="C1291">
            <v>-0.33</v>
          </cell>
          <cell r="D1291" t="str">
            <v>217</v>
          </cell>
          <cell r="E1291" t="str">
            <v>411</v>
          </cell>
          <cell r="F1291">
            <v>0</v>
          </cell>
          <cell r="G1291">
            <v>8</v>
          </cell>
          <cell r="H1291" t="str">
            <v>2012-08-31</v>
          </cell>
          <cell r="I1291" t="str">
            <v>11600</v>
          </cell>
        </row>
        <row r="1292">
          <cell r="A1292" t="str">
            <v>481005</v>
          </cell>
          <cell r="B1292" t="str">
            <v>1015</v>
          </cell>
          <cell r="C1292">
            <v>-289.32</v>
          </cell>
          <cell r="D1292" t="str">
            <v>217</v>
          </cell>
          <cell r="E1292" t="str">
            <v>411</v>
          </cell>
          <cell r="F1292">
            <v>0</v>
          </cell>
          <cell r="G1292">
            <v>8</v>
          </cell>
          <cell r="H1292" t="str">
            <v>2012-08-31</v>
          </cell>
          <cell r="I1292" t="str">
            <v>14900</v>
          </cell>
        </row>
        <row r="1293">
          <cell r="A1293" t="str">
            <v>481005</v>
          </cell>
          <cell r="B1293" t="str">
            <v>1015</v>
          </cell>
          <cell r="C1293">
            <v>-0.42</v>
          </cell>
          <cell r="D1293" t="str">
            <v>217</v>
          </cell>
          <cell r="E1293" t="str">
            <v>411</v>
          </cell>
          <cell r="F1293">
            <v>0</v>
          </cell>
          <cell r="G1293">
            <v>9</v>
          </cell>
          <cell r="H1293" t="str">
            <v>2012-09-30</v>
          </cell>
          <cell r="I1293" t="str">
            <v>11600</v>
          </cell>
        </row>
        <row r="1294">
          <cell r="A1294" t="str">
            <v>481005</v>
          </cell>
          <cell r="B1294" t="str">
            <v>1015</v>
          </cell>
          <cell r="C1294">
            <v>-252.32</v>
          </cell>
          <cell r="D1294" t="str">
            <v>217</v>
          </cell>
          <cell r="E1294" t="str">
            <v>411</v>
          </cell>
          <cell r="F1294">
            <v>0</v>
          </cell>
          <cell r="G1294">
            <v>9</v>
          </cell>
          <cell r="H1294" t="str">
            <v>2012-09-30</v>
          </cell>
          <cell r="I1294" t="str">
            <v>14900</v>
          </cell>
        </row>
        <row r="1295">
          <cell r="A1295" t="str">
            <v>481005</v>
          </cell>
          <cell r="B1295" t="str">
            <v>1015</v>
          </cell>
          <cell r="C1295">
            <v>-2.61</v>
          </cell>
          <cell r="D1295" t="str">
            <v>217</v>
          </cell>
          <cell r="E1295" t="str">
            <v>411</v>
          </cell>
          <cell r="F1295">
            <v>0</v>
          </cell>
          <cell r="G1295">
            <v>10</v>
          </cell>
          <cell r="H1295" t="str">
            <v>2012-10-31</v>
          </cell>
          <cell r="I1295" t="str">
            <v>11600</v>
          </cell>
        </row>
        <row r="1296">
          <cell r="A1296" t="str">
            <v>481005</v>
          </cell>
          <cell r="B1296" t="str">
            <v>1015</v>
          </cell>
          <cell r="C1296">
            <v>-486.38</v>
          </cell>
          <cell r="D1296" t="str">
            <v>217</v>
          </cell>
          <cell r="E1296" t="str">
            <v>411</v>
          </cell>
          <cell r="F1296">
            <v>0</v>
          </cell>
          <cell r="G1296">
            <v>10</v>
          </cell>
          <cell r="H1296" t="str">
            <v>2012-10-31</v>
          </cell>
          <cell r="I1296" t="str">
            <v>14900</v>
          </cell>
        </row>
        <row r="1297">
          <cell r="A1297" t="str">
            <v>481005</v>
          </cell>
          <cell r="B1297" t="str">
            <v>1015</v>
          </cell>
          <cell r="C1297">
            <v>-25.04</v>
          </cell>
          <cell r="D1297" t="str">
            <v>217</v>
          </cell>
          <cell r="E1297" t="str">
            <v>411</v>
          </cell>
          <cell r="F1297">
            <v>0</v>
          </cell>
          <cell r="G1297">
            <v>11</v>
          </cell>
          <cell r="H1297" t="str">
            <v>2012-11-30</v>
          </cell>
          <cell r="I1297" t="str">
            <v>11600</v>
          </cell>
        </row>
        <row r="1298">
          <cell r="A1298" t="str">
            <v>481005</v>
          </cell>
          <cell r="B1298" t="str">
            <v>1015</v>
          </cell>
          <cell r="C1298">
            <v>-592.91</v>
          </cell>
          <cell r="D1298" t="str">
            <v>217</v>
          </cell>
          <cell r="E1298" t="str">
            <v>411</v>
          </cell>
          <cell r="F1298">
            <v>0</v>
          </cell>
          <cell r="G1298">
            <v>11</v>
          </cell>
          <cell r="H1298" t="str">
            <v>2012-11-30</v>
          </cell>
          <cell r="I1298" t="str">
            <v>14900</v>
          </cell>
        </row>
        <row r="1299">
          <cell r="A1299" t="str">
            <v>481005</v>
          </cell>
          <cell r="B1299" t="str">
            <v>1015</v>
          </cell>
          <cell r="C1299">
            <v>-38.299999999999997</v>
          </cell>
          <cell r="D1299" t="str">
            <v>217</v>
          </cell>
          <cell r="E1299" t="str">
            <v>411</v>
          </cell>
          <cell r="F1299">
            <v>0</v>
          </cell>
          <cell r="G1299">
            <v>12</v>
          </cell>
          <cell r="H1299" t="str">
            <v>2012-12-31</v>
          </cell>
          <cell r="I1299" t="str">
            <v>11600</v>
          </cell>
        </row>
        <row r="1300">
          <cell r="A1300" t="str">
            <v>481005</v>
          </cell>
          <cell r="B1300" t="str">
            <v>1015</v>
          </cell>
          <cell r="C1300">
            <v>-1308.44</v>
          </cell>
          <cell r="D1300" t="str">
            <v>217</v>
          </cell>
          <cell r="E1300" t="str">
            <v>411</v>
          </cell>
          <cell r="F1300">
            <v>0</v>
          </cell>
          <cell r="G1300">
            <v>12</v>
          </cell>
          <cell r="H1300" t="str">
            <v>2012-12-31</v>
          </cell>
          <cell r="I1300" t="str">
            <v>14900</v>
          </cell>
        </row>
        <row r="1301">
          <cell r="A1301" t="str">
            <v>481006</v>
          </cell>
          <cell r="B1301" t="str">
            <v>1015</v>
          </cell>
          <cell r="C1301">
            <v>363</v>
          </cell>
          <cell r="D1301" t="str">
            <v>202</v>
          </cell>
          <cell r="E1301" t="str">
            <v>407</v>
          </cell>
          <cell r="F1301">
            <v>331</v>
          </cell>
          <cell r="G1301">
            <v>1</v>
          </cell>
          <cell r="H1301" t="str">
            <v>2012-01-31</v>
          </cell>
          <cell r="I1301" t="str">
            <v>11600</v>
          </cell>
        </row>
        <row r="1302">
          <cell r="A1302" t="str">
            <v>481006</v>
          </cell>
          <cell r="B1302" t="str">
            <v>1015</v>
          </cell>
          <cell r="C1302">
            <v>356238</v>
          </cell>
          <cell r="D1302" t="str">
            <v>202</v>
          </cell>
          <cell r="E1302" t="str">
            <v>407</v>
          </cell>
          <cell r="F1302">
            <v>281811</v>
          </cell>
          <cell r="G1302">
            <v>1</v>
          </cell>
          <cell r="H1302" t="str">
            <v>2012-01-31</v>
          </cell>
          <cell r="I1302" t="str">
            <v>14900</v>
          </cell>
        </row>
        <row r="1303">
          <cell r="A1303" t="str">
            <v>481006</v>
          </cell>
          <cell r="B1303" t="str">
            <v>1015</v>
          </cell>
          <cell r="C1303">
            <v>-448</v>
          </cell>
          <cell r="D1303" t="str">
            <v>202</v>
          </cell>
          <cell r="E1303" t="str">
            <v>407</v>
          </cell>
          <cell r="F1303">
            <v>-289</v>
          </cell>
          <cell r="G1303">
            <v>2</v>
          </cell>
          <cell r="H1303" t="str">
            <v>2012-02-29</v>
          </cell>
          <cell r="I1303" t="str">
            <v>11600</v>
          </cell>
        </row>
        <row r="1304">
          <cell r="A1304" t="str">
            <v>481006</v>
          </cell>
          <cell r="B1304" t="str">
            <v>1015</v>
          </cell>
          <cell r="C1304">
            <v>95943</v>
          </cell>
          <cell r="D1304" t="str">
            <v>202</v>
          </cell>
          <cell r="E1304" t="str">
            <v>407</v>
          </cell>
          <cell r="F1304">
            <v>97976</v>
          </cell>
          <cell r="G1304">
            <v>2</v>
          </cell>
          <cell r="H1304" t="str">
            <v>2012-02-29</v>
          </cell>
          <cell r="I1304" t="str">
            <v>14900</v>
          </cell>
        </row>
        <row r="1305">
          <cell r="A1305" t="str">
            <v>481006</v>
          </cell>
          <cell r="B1305" t="str">
            <v>1015</v>
          </cell>
          <cell r="C1305">
            <v>2951</v>
          </cell>
          <cell r="D1305" t="str">
            <v>202</v>
          </cell>
          <cell r="E1305" t="str">
            <v>407</v>
          </cell>
          <cell r="F1305">
            <v>2149</v>
          </cell>
          <cell r="G1305">
            <v>3</v>
          </cell>
          <cell r="H1305" t="str">
            <v>2012-03-31</v>
          </cell>
          <cell r="I1305" t="str">
            <v>11600</v>
          </cell>
        </row>
        <row r="1306">
          <cell r="A1306" t="str">
            <v>481006</v>
          </cell>
          <cell r="B1306" t="str">
            <v>1015</v>
          </cell>
          <cell r="C1306">
            <v>1488772</v>
          </cell>
          <cell r="D1306" t="str">
            <v>202</v>
          </cell>
          <cell r="E1306" t="str">
            <v>407</v>
          </cell>
          <cell r="F1306">
            <v>1143159</v>
          </cell>
          <cell r="G1306">
            <v>3</v>
          </cell>
          <cell r="H1306" t="str">
            <v>2012-03-31</v>
          </cell>
          <cell r="I1306" t="str">
            <v>14900</v>
          </cell>
        </row>
        <row r="1307">
          <cell r="A1307" t="str">
            <v>481006</v>
          </cell>
          <cell r="B1307" t="str">
            <v>1015</v>
          </cell>
          <cell r="C1307">
            <v>1387</v>
          </cell>
          <cell r="D1307" t="str">
            <v>202</v>
          </cell>
          <cell r="E1307" t="str">
            <v>407</v>
          </cell>
          <cell r="F1307">
            <v>827</v>
          </cell>
          <cell r="G1307">
            <v>4</v>
          </cell>
          <cell r="H1307" t="str">
            <v>2012-04-30</v>
          </cell>
          <cell r="I1307" t="str">
            <v>11600</v>
          </cell>
        </row>
        <row r="1308">
          <cell r="A1308" t="str">
            <v>481006</v>
          </cell>
          <cell r="B1308" t="str">
            <v>1015</v>
          </cell>
          <cell r="C1308">
            <v>700671</v>
          </cell>
          <cell r="D1308" t="str">
            <v>202</v>
          </cell>
          <cell r="E1308" t="str">
            <v>407</v>
          </cell>
          <cell r="F1308">
            <v>340091</v>
          </cell>
          <cell r="G1308">
            <v>4</v>
          </cell>
          <cell r="H1308" t="str">
            <v>2012-04-30</v>
          </cell>
          <cell r="I1308" t="str">
            <v>14900</v>
          </cell>
        </row>
        <row r="1309">
          <cell r="A1309" t="str">
            <v>481006</v>
          </cell>
          <cell r="B1309" t="str">
            <v>1015</v>
          </cell>
          <cell r="C1309">
            <v>132</v>
          </cell>
          <cell r="D1309" t="str">
            <v>202</v>
          </cell>
          <cell r="E1309" t="str">
            <v>407</v>
          </cell>
          <cell r="F1309">
            <v>179</v>
          </cell>
          <cell r="G1309">
            <v>5</v>
          </cell>
          <cell r="H1309" t="str">
            <v>2012-05-31</v>
          </cell>
          <cell r="I1309" t="str">
            <v>11600</v>
          </cell>
        </row>
        <row r="1310">
          <cell r="A1310" t="str">
            <v>481006</v>
          </cell>
          <cell r="B1310" t="str">
            <v>1015</v>
          </cell>
          <cell r="C1310">
            <v>441190</v>
          </cell>
          <cell r="D1310" t="str">
            <v>202</v>
          </cell>
          <cell r="E1310" t="str">
            <v>407</v>
          </cell>
          <cell r="F1310">
            <v>428738</v>
          </cell>
          <cell r="G1310">
            <v>5</v>
          </cell>
          <cell r="H1310" t="str">
            <v>2012-05-31</v>
          </cell>
          <cell r="I1310" t="str">
            <v>14900</v>
          </cell>
        </row>
        <row r="1311">
          <cell r="A1311" t="str">
            <v>481006</v>
          </cell>
          <cell r="B1311" t="str">
            <v>1015</v>
          </cell>
          <cell r="C1311">
            <v>802</v>
          </cell>
          <cell r="D1311" t="str">
            <v>202</v>
          </cell>
          <cell r="E1311" t="str">
            <v>407</v>
          </cell>
          <cell r="F1311">
            <v>664</v>
          </cell>
          <cell r="G1311">
            <v>6</v>
          </cell>
          <cell r="H1311" t="str">
            <v>2012-06-30</v>
          </cell>
          <cell r="I1311" t="str">
            <v>11600</v>
          </cell>
        </row>
        <row r="1312">
          <cell r="A1312" t="str">
            <v>481006</v>
          </cell>
          <cell r="B1312" t="str">
            <v>1015</v>
          </cell>
          <cell r="C1312">
            <v>322381</v>
          </cell>
          <cell r="D1312" t="str">
            <v>202</v>
          </cell>
          <cell r="E1312" t="str">
            <v>407</v>
          </cell>
          <cell r="F1312">
            <v>285220</v>
          </cell>
          <cell r="G1312">
            <v>6</v>
          </cell>
          <cell r="H1312" t="str">
            <v>2012-06-30</v>
          </cell>
          <cell r="I1312" t="str">
            <v>14900</v>
          </cell>
        </row>
        <row r="1313">
          <cell r="A1313" t="str">
            <v>481006</v>
          </cell>
          <cell r="B1313" t="str">
            <v>1015</v>
          </cell>
          <cell r="C1313">
            <v>-143</v>
          </cell>
          <cell r="D1313" t="str">
            <v>202</v>
          </cell>
          <cell r="E1313" t="str">
            <v>407</v>
          </cell>
          <cell r="F1313">
            <v>-72</v>
          </cell>
          <cell r="G1313">
            <v>7</v>
          </cell>
          <cell r="H1313" t="str">
            <v>2012-07-31</v>
          </cell>
          <cell r="I1313" t="str">
            <v>11600</v>
          </cell>
        </row>
        <row r="1314">
          <cell r="A1314" t="str">
            <v>481006</v>
          </cell>
          <cell r="B1314" t="str">
            <v>1015</v>
          </cell>
          <cell r="C1314">
            <v>26300</v>
          </cell>
          <cell r="D1314" t="str">
            <v>202</v>
          </cell>
          <cell r="E1314" t="str">
            <v>407</v>
          </cell>
          <cell r="F1314">
            <v>27559</v>
          </cell>
          <cell r="G1314">
            <v>7</v>
          </cell>
          <cell r="H1314" t="str">
            <v>2012-07-31</v>
          </cell>
          <cell r="I1314" t="str">
            <v>14900</v>
          </cell>
        </row>
        <row r="1315">
          <cell r="A1315" t="str">
            <v>481006</v>
          </cell>
          <cell r="B1315" t="str">
            <v>1015</v>
          </cell>
          <cell r="C1315">
            <v>59</v>
          </cell>
          <cell r="D1315" t="str">
            <v>202</v>
          </cell>
          <cell r="E1315" t="str">
            <v>407</v>
          </cell>
          <cell r="F1315">
            <v>28</v>
          </cell>
          <cell r="G1315">
            <v>8</v>
          </cell>
          <cell r="H1315" t="str">
            <v>2012-08-31</v>
          </cell>
          <cell r="I1315" t="str">
            <v>11600</v>
          </cell>
        </row>
        <row r="1316">
          <cell r="A1316" t="str">
            <v>481006</v>
          </cell>
          <cell r="B1316" t="str">
            <v>1015</v>
          </cell>
          <cell r="C1316">
            <v>-30095</v>
          </cell>
          <cell r="D1316" t="str">
            <v>202</v>
          </cell>
          <cell r="E1316" t="str">
            <v>407</v>
          </cell>
          <cell r="F1316">
            <v>-13217</v>
          </cell>
          <cell r="G1316">
            <v>8</v>
          </cell>
          <cell r="H1316" t="str">
            <v>2012-08-31</v>
          </cell>
          <cell r="I1316" t="str">
            <v>14900</v>
          </cell>
        </row>
        <row r="1317">
          <cell r="A1317" t="str">
            <v>481006</v>
          </cell>
          <cell r="B1317" t="str">
            <v>1015</v>
          </cell>
          <cell r="C1317">
            <v>-480</v>
          </cell>
          <cell r="D1317" t="str">
            <v>202</v>
          </cell>
          <cell r="E1317" t="str">
            <v>407</v>
          </cell>
          <cell r="F1317">
            <v>-382</v>
          </cell>
          <cell r="G1317">
            <v>9</v>
          </cell>
          <cell r="H1317" t="str">
            <v>2012-09-30</v>
          </cell>
          <cell r="I1317" t="str">
            <v>11600</v>
          </cell>
        </row>
        <row r="1318">
          <cell r="A1318" t="str">
            <v>481006</v>
          </cell>
          <cell r="B1318" t="str">
            <v>1015</v>
          </cell>
          <cell r="C1318">
            <v>48066</v>
          </cell>
          <cell r="D1318" t="str">
            <v>202</v>
          </cell>
          <cell r="E1318" t="str">
            <v>407</v>
          </cell>
          <cell r="F1318">
            <v>27193</v>
          </cell>
          <cell r="G1318">
            <v>9</v>
          </cell>
          <cell r="H1318" t="str">
            <v>2012-09-30</v>
          </cell>
          <cell r="I1318" t="str">
            <v>14900</v>
          </cell>
        </row>
        <row r="1319">
          <cell r="A1319" t="str">
            <v>481006</v>
          </cell>
          <cell r="B1319" t="str">
            <v>1015</v>
          </cell>
          <cell r="C1319">
            <v>-732</v>
          </cell>
          <cell r="D1319" t="str">
            <v>202</v>
          </cell>
          <cell r="E1319" t="str">
            <v>407</v>
          </cell>
          <cell r="F1319">
            <v>-672</v>
          </cell>
          <cell r="G1319">
            <v>10</v>
          </cell>
          <cell r="H1319" t="str">
            <v>2012-10-31</v>
          </cell>
          <cell r="I1319" t="str">
            <v>11600</v>
          </cell>
        </row>
        <row r="1320">
          <cell r="A1320" t="str">
            <v>481006</v>
          </cell>
          <cell r="B1320" t="str">
            <v>1015</v>
          </cell>
          <cell r="C1320">
            <v>-689880</v>
          </cell>
          <cell r="D1320" t="str">
            <v>202</v>
          </cell>
          <cell r="E1320" t="str">
            <v>407</v>
          </cell>
          <cell r="F1320">
            <v>-616154</v>
          </cell>
          <cell r="G1320">
            <v>10</v>
          </cell>
          <cell r="H1320" t="str">
            <v>2012-10-31</v>
          </cell>
          <cell r="I1320" t="str">
            <v>14900</v>
          </cell>
        </row>
        <row r="1321">
          <cell r="A1321" t="str">
            <v>481006</v>
          </cell>
          <cell r="B1321" t="str">
            <v>1015</v>
          </cell>
          <cell r="C1321">
            <v>-1737</v>
          </cell>
          <cell r="D1321" t="str">
            <v>202</v>
          </cell>
          <cell r="E1321" t="str">
            <v>407</v>
          </cell>
          <cell r="F1321">
            <v>-1023</v>
          </cell>
          <cell r="G1321">
            <v>11</v>
          </cell>
          <cell r="H1321" t="str">
            <v>2012-11-30</v>
          </cell>
          <cell r="I1321" t="str">
            <v>11600</v>
          </cell>
        </row>
        <row r="1322">
          <cell r="A1322" t="str">
            <v>481006</v>
          </cell>
          <cell r="B1322" t="str">
            <v>1015</v>
          </cell>
          <cell r="C1322">
            <v>-1060149</v>
          </cell>
          <cell r="D1322" t="str">
            <v>202</v>
          </cell>
          <cell r="E1322" t="str">
            <v>407</v>
          </cell>
          <cell r="F1322">
            <v>-630980</v>
          </cell>
          <cell r="G1322">
            <v>11</v>
          </cell>
          <cell r="H1322" t="str">
            <v>2012-11-30</v>
          </cell>
          <cell r="I1322" t="str">
            <v>14900</v>
          </cell>
        </row>
        <row r="1323">
          <cell r="A1323" t="str">
            <v>481006</v>
          </cell>
          <cell r="B1323" t="str">
            <v>1015</v>
          </cell>
          <cell r="C1323">
            <v>-4501</v>
          </cell>
          <cell r="D1323" t="str">
            <v>202</v>
          </cell>
          <cell r="E1323" t="str">
            <v>407</v>
          </cell>
          <cell r="F1323">
            <v>-3411</v>
          </cell>
          <cell r="G1323">
            <v>12</v>
          </cell>
          <cell r="H1323" t="str">
            <v>2012-12-31</v>
          </cell>
          <cell r="I1323" t="str">
            <v>11600</v>
          </cell>
        </row>
        <row r="1324">
          <cell r="A1324" t="str">
            <v>481006</v>
          </cell>
          <cell r="B1324" t="str">
            <v>1015</v>
          </cell>
          <cell r="C1324">
            <v>-1622598</v>
          </cell>
          <cell r="D1324" t="str">
            <v>202</v>
          </cell>
          <cell r="E1324" t="str">
            <v>407</v>
          </cell>
          <cell r="F1324">
            <v>-1268794</v>
          </cell>
          <cell r="G1324">
            <v>12</v>
          </cell>
          <cell r="H1324" t="str">
            <v>2012-12-31</v>
          </cell>
          <cell r="I1324" t="str">
            <v>14900</v>
          </cell>
        </row>
        <row r="1325">
          <cell r="A1325" t="str">
            <v>481006</v>
          </cell>
          <cell r="B1325" t="str">
            <v>1015</v>
          </cell>
          <cell r="C1325">
            <v>24111</v>
          </cell>
          <cell r="D1325" t="str">
            <v>202</v>
          </cell>
          <cell r="E1325" t="str">
            <v>453</v>
          </cell>
          <cell r="F1325">
            <v>16718</v>
          </cell>
          <cell r="G1325">
            <v>1</v>
          </cell>
          <cell r="H1325" t="str">
            <v>2012-01-31</v>
          </cell>
          <cell r="I1325" t="str">
            <v>15600</v>
          </cell>
        </row>
        <row r="1326">
          <cell r="A1326" t="str">
            <v>481006</v>
          </cell>
          <cell r="B1326" t="str">
            <v>1015</v>
          </cell>
          <cell r="C1326">
            <v>-20264</v>
          </cell>
          <cell r="D1326" t="str">
            <v>202</v>
          </cell>
          <cell r="E1326" t="str">
            <v>453</v>
          </cell>
          <cell r="F1326">
            <v>-12700</v>
          </cell>
          <cell r="G1326">
            <v>2</v>
          </cell>
          <cell r="H1326" t="str">
            <v>2012-02-29</v>
          </cell>
          <cell r="I1326" t="str">
            <v>15600</v>
          </cell>
        </row>
        <row r="1327">
          <cell r="A1327" t="str">
            <v>481006</v>
          </cell>
          <cell r="B1327" t="str">
            <v>1015</v>
          </cell>
          <cell r="C1327">
            <v>86855</v>
          </cell>
          <cell r="D1327" t="str">
            <v>202</v>
          </cell>
          <cell r="E1327" t="str">
            <v>453</v>
          </cell>
          <cell r="F1327">
            <v>56610</v>
          </cell>
          <cell r="G1327">
            <v>3</v>
          </cell>
          <cell r="H1327" t="str">
            <v>2012-03-31</v>
          </cell>
          <cell r="I1327" t="str">
            <v>15600</v>
          </cell>
        </row>
        <row r="1328">
          <cell r="A1328" t="str">
            <v>481006</v>
          </cell>
          <cell r="B1328" t="str">
            <v>1015</v>
          </cell>
          <cell r="C1328">
            <v>30290</v>
          </cell>
          <cell r="D1328" t="str">
            <v>202</v>
          </cell>
          <cell r="E1328" t="str">
            <v>453</v>
          </cell>
          <cell r="F1328">
            <v>20419</v>
          </cell>
          <cell r="G1328">
            <v>4</v>
          </cell>
          <cell r="H1328" t="str">
            <v>2012-04-30</v>
          </cell>
          <cell r="I1328" t="str">
            <v>15600</v>
          </cell>
        </row>
        <row r="1329">
          <cell r="A1329" t="str">
            <v>481006</v>
          </cell>
          <cell r="B1329" t="str">
            <v>1015</v>
          </cell>
          <cell r="C1329">
            <v>30686</v>
          </cell>
          <cell r="D1329" t="str">
            <v>202</v>
          </cell>
          <cell r="E1329" t="str">
            <v>453</v>
          </cell>
          <cell r="F1329">
            <v>19715</v>
          </cell>
          <cell r="G1329">
            <v>5</v>
          </cell>
          <cell r="H1329" t="str">
            <v>2012-05-31</v>
          </cell>
          <cell r="I1329" t="str">
            <v>15600</v>
          </cell>
        </row>
        <row r="1330">
          <cell r="A1330" t="str">
            <v>481006</v>
          </cell>
          <cell r="B1330" t="str">
            <v>1015</v>
          </cell>
          <cell r="C1330">
            <v>46772</v>
          </cell>
          <cell r="D1330" t="str">
            <v>202</v>
          </cell>
          <cell r="E1330" t="str">
            <v>453</v>
          </cell>
          <cell r="F1330">
            <v>29234</v>
          </cell>
          <cell r="G1330">
            <v>6</v>
          </cell>
          <cell r="H1330" t="str">
            <v>2012-06-30</v>
          </cell>
          <cell r="I1330" t="str">
            <v>15600</v>
          </cell>
        </row>
        <row r="1331">
          <cell r="A1331" t="str">
            <v>481006</v>
          </cell>
          <cell r="B1331" t="str">
            <v>1015</v>
          </cell>
          <cell r="C1331">
            <v>6106</v>
          </cell>
          <cell r="D1331" t="str">
            <v>202</v>
          </cell>
          <cell r="E1331" t="str">
            <v>453</v>
          </cell>
          <cell r="F1331">
            <v>4236</v>
          </cell>
          <cell r="G1331">
            <v>7</v>
          </cell>
          <cell r="H1331" t="str">
            <v>2012-07-31</v>
          </cell>
          <cell r="I1331" t="str">
            <v>15600</v>
          </cell>
        </row>
        <row r="1332">
          <cell r="A1332" t="str">
            <v>481006</v>
          </cell>
          <cell r="B1332" t="str">
            <v>1015</v>
          </cell>
          <cell r="C1332">
            <v>-1415</v>
          </cell>
          <cell r="D1332" t="str">
            <v>202</v>
          </cell>
          <cell r="E1332" t="str">
            <v>453</v>
          </cell>
          <cell r="F1332">
            <v>-682</v>
          </cell>
          <cell r="G1332">
            <v>8</v>
          </cell>
          <cell r="H1332" t="str">
            <v>2012-08-31</v>
          </cell>
          <cell r="I1332" t="str">
            <v>15600</v>
          </cell>
        </row>
        <row r="1333">
          <cell r="A1333" t="str">
            <v>481006</v>
          </cell>
          <cell r="B1333" t="str">
            <v>1015</v>
          </cell>
          <cell r="C1333">
            <v>-6808</v>
          </cell>
          <cell r="D1333" t="str">
            <v>202</v>
          </cell>
          <cell r="E1333" t="str">
            <v>453</v>
          </cell>
          <cell r="F1333">
            <v>-4458</v>
          </cell>
          <cell r="G1333">
            <v>9</v>
          </cell>
          <cell r="H1333" t="str">
            <v>2012-09-30</v>
          </cell>
          <cell r="I1333" t="str">
            <v>15600</v>
          </cell>
        </row>
        <row r="1334">
          <cell r="A1334" t="str">
            <v>481006</v>
          </cell>
          <cell r="B1334" t="str">
            <v>1015</v>
          </cell>
          <cell r="C1334">
            <v>-58733</v>
          </cell>
          <cell r="D1334" t="str">
            <v>202</v>
          </cell>
          <cell r="E1334" t="str">
            <v>453</v>
          </cell>
          <cell r="F1334">
            <v>-31117</v>
          </cell>
          <cell r="G1334">
            <v>10</v>
          </cell>
          <cell r="H1334" t="str">
            <v>2012-10-31</v>
          </cell>
          <cell r="I1334" t="str">
            <v>15600</v>
          </cell>
        </row>
        <row r="1335">
          <cell r="A1335" t="str">
            <v>481006</v>
          </cell>
          <cell r="B1335" t="str">
            <v>1015</v>
          </cell>
          <cell r="C1335">
            <v>-79050</v>
          </cell>
          <cell r="D1335" t="str">
            <v>202</v>
          </cell>
          <cell r="E1335" t="str">
            <v>453</v>
          </cell>
          <cell r="F1335">
            <v>-43632</v>
          </cell>
          <cell r="G1335">
            <v>11</v>
          </cell>
          <cell r="H1335" t="str">
            <v>2012-11-30</v>
          </cell>
          <cell r="I1335" t="str">
            <v>15600</v>
          </cell>
        </row>
        <row r="1336">
          <cell r="A1336" t="str">
            <v>481006</v>
          </cell>
          <cell r="B1336" t="str">
            <v>1015</v>
          </cell>
          <cell r="C1336">
            <v>-128789</v>
          </cell>
          <cell r="D1336" t="str">
            <v>202</v>
          </cell>
          <cell r="E1336" t="str">
            <v>453</v>
          </cell>
          <cell r="F1336">
            <v>-71868</v>
          </cell>
          <cell r="G1336">
            <v>12</v>
          </cell>
          <cell r="H1336" t="str">
            <v>2012-12-31</v>
          </cell>
          <cell r="I1336" t="str">
            <v>15600</v>
          </cell>
        </row>
        <row r="1337">
          <cell r="A1337" t="str">
            <v>481006</v>
          </cell>
          <cell r="B1337" t="str">
            <v>1015</v>
          </cell>
          <cell r="C1337">
            <v>183</v>
          </cell>
          <cell r="D1337" t="str">
            <v>203</v>
          </cell>
          <cell r="E1337" t="str">
            <v>407</v>
          </cell>
          <cell r="F1337">
            <v>0</v>
          </cell>
          <cell r="G1337">
            <v>1</v>
          </cell>
          <cell r="H1337" t="str">
            <v>2012-01-31</v>
          </cell>
          <cell r="I1337" t="str">
            <v>11600</v>
          </cell>
        </row>
        <row r="1338">
          <cell r="A1338" t="str">
            <v>481006</v>
          </cell>
          <cell r="B1338" t="str">
            <v>1015</v>
          </cell>
          <cell r="C1338">
            <v>154959</v>
          </cell>
          <cell r="D1338" t="str">
            <v>203</v>
          </cell>
          <cell r="E1338" t="str">
            <v>407</v>
          </cell>
          <cell r="F1338">
            <v>0</v>
          </cell>
          <cell r="G1338">
            <v>1</v>
          </cell>
          <cell r="H1338" t="str">
            <v>2012-01-31</v>
          </cell>
          <cell r="I1338" t="str">
            <v>14900</v>
          </cell>
        </row>
        <row r="1339">
          <cell r="A1339" t="str">
            <v>481006</v>
          </cell>
          <cell r="B1339" t="str">
            <v>1015</v>
          </cell>
          <cell r="C1339">
            <v>-2786</v>
          </cell>
          <cell r="D1339" t="str">
            <v>203</v>
          </cell>
          <cell r="E1339" t="str">
            <v>407</v>
          </cell>
          <cell r="F1339">
            <v>0</v>
          </cell>
          <cell r="G1339">
            <v>2</v>
          </cell>
          <cell r="H1339" t="str">
            <v>2012-02-29</v>
          </cell>
          <cell r="I1339" t="str">
            <v>11600</v>
          </cell>
        </row>
        <row r="1340">
          <cell r="A1340" t="str">
            <v>481006</v>
          </cell>
          <cell r="B1340" t="str">
            <v>1015</v>
          </cell>
          <cell r="C1340">
            <v>-1496354</v>
          </cell>
          <cell r="D1340" t="str">
            <v>203</v>
          </cell>
          <cell r="E1340" t="str">
            <v>407</v>
          </cell>
          <cell r="F1340">
            <v>0</v>
          </cell>
          <cell r="G1340">
            <v>2</v>
          </cell>
          <cell r="H1340" t="str">
            <v>2012-02-29</v>
          </cell>
          <cell r="I1340" t="str">
            <v>14900</v>
          </cell>
        </row>
        <row r="1341">
          <cell r="A1341" t="str">
            <v>481006</v>
          </cell>
          <cell r="B1341" t="str">
            <v>1015</v>
          </cell>
          <cell r="C1341">
            <v>2517</v>
          </cell>
          <cell r="D1341" t="str">
            <v>203</v>
          </cell>
          <cell r="E1341" t="str">
            <v>407</v>
          </cell>
          <cell r="F1341">
            <v>0</v>
          </cell>
          <cell r="G1341">
            <v>3</v>
          </cell>
          <cell r="H1341" t="str">
            <v>2012-03-31</v>
          </cell>
          <cell r="I1341" t="str">
            <v>11600</v>
          </cell>
        </row>
        <row r="1342">
          <cell r="A1342" t="str">
            <v>481006</v>
          </cell>
          <cell r="B1342" t="str">
            <v>1015</v>
          </cell>
          <cell r="C1342">
            <v>1338823</v>
          </cell>
          <cell r="D1342" t="str">
            <v>203</v>
          </cell>
          <cell r="E1342" t="str">
            <v>407</v>
          </cell>
          <cell r="F1342">
            <v>0</v>
          </cell>
          <cell r="G1342">
            <v>3</v>
          </cell>
          <cell r="H1342" t="str">
            <v>2012-03-31</v>
          </cell>
          <cell r="I1342" t="str">
            <v>14900</v>
          </cell>
        </row>
        <row r="1343">
          <cell r="A1343" t="str">
            <v>481006</v>
          </cell>
          <cell r="B1343" t="str">
            <v>1015</v>
          </cell>
          <cell r="C1343">
            <v>1746</v>
          </cell>
          <cell r="D1343" t="str">
            <v>203</v>
          </cell>
          <cell r="E1343" t="str">
            <v>407</v>
          </cell>
          <cell r="F1343">
            <v>0</v>
          </cell>
          <cell r="G1343">
            <v>4</v>
          </cell>
          <cell r="H1343" t="str">
            <v>2012-04-30</v>
          </cell>
          <cell r="I1343" t="str">
            <v>11600</v>
          </cell>
        </row>
        <row r="1344">
          <cell r="A1344" t="str">
            <v>481006</v>
          </cell>
          <cell r="B1344" t="str">
            <v>1015</v>
          </cell>
          <cell r="C1344">
            <v>1027000</v>
          </cell>
          <cell r="D1344" t="str">
            <v>203</v>
          </cell>
          <cell r="E1344" t="str">
            <v>407</v>
          </cell>
          <cell r="F1344">
            <v>0</v>
          </cell>
          <cell r="G1344">
            <v>4</v>
          </cell>
          <cell r="H1344" t="str">
            <v>2012-04-30</v>
          </cell>
          <cell r="I1344" t="str">
            <v>14900</v>
          </cell>
        </row>
        <row r="1345">
          <cell r="A1345" t="str">
            <v>481006</v>
          </cell>
          <cell r="B1345" t="str">
            <v>1015</v>
          </cell>
          <cell r="C1345">
            <v>98</v>
          </cell>
          <cell r="D1345" t="str">
            <v>203</v>
          </cell>
          <cell r="E1345" t="str">
            <v>407</v>
          </cell>
          <cell r="F1345">
            <v>0</v>
          </cell>
          <cell r="G1345">
            <v>5</v>
          </cell>
          <cell r="H1345" t="str">
            <v>2012-05-31</v>
          </cell>
          <cell r="I1345" t="str">
            <v>11600</v>
          </cell>
        </row>
        <row r="1346">
          <cell r="A1346" t="str">
            <v>481006</v>
          </cell>
          <cell r="B1346" t="str">
            <v>1015</v>
          </cell>
          <cell r="C1346">
            <v>235750</v>
          </cell>
          <cell r="D1346" t="str">
            <v>203</v>
          </cell>
          <cell r="E1346" t="str">
            <v>407</v>
          </cell>
          <cell r="F1346">
            <v>0</v>
          </cell>
          <cell r="G1346">
            <v>5</v>
          </cell>
          <cell r="H1346" t="str">
            <v>2012-05-31</v>
          </cell>
          <cell r="I1346" t="str">
            <v>14900</v>
          </cell>
        </row>
        <row r="1347">
          <cell r="A1347" t="str">
            <v>481006</v>
          </cell>
          <cell r="B1347" t="str">
            <v>1015</v>
          </cell>
          <cell r="C1347">
            <v>366</v>
          </cell>
          <cell r="D1347" t="str">
            <v>203</v>
          </cell>
          <cell r="E1347" t="str">
            <v>407</v>
          </cell>
          <cell r="F1347">
            <v>0</v>
          </cell>
          <cell r="G1347">
            <v>6</v>
          </cell>
          <cell r="H1347" t="str">
            <v>2012-06-30</v>
          </cell>
          <cell r="I1347" t="str">
            <v>11600</v>
          </cell>
        </row>
        <row r="1348">
          <cell r="A1348" t="str">
            <v>481006</v>
          </cell>
          <cell r="B1348" t="str">
            <v>1015</v>
          </cell>
          <cell r="C1348">
            <v>156834</v>
          </cell>
          <cell r="D1348" t="str">
            <v>203</v>
          </cell>
          <cell r="E1348" t="str">
            <v>407</v>
          </cell>
          <cell r="F1348">
            <v>0</v>
          </cell>
          <cell r="G1348">
            <v>6</v>
          </cell>
          <cell r="H1348" t="str">
            <v>2012-06-30</v>
          </cell>
          <cell r="I1348" t="str">
            <v>14900</v>
          </cell>
        </row>
        <row r="1349">
          <cell r="A1349" t="str">
            <v>481006</v>
          </cell>
          <cell r="B1349" t="str">
            <v>1015</v>
          </cell>
          <cell r="C1349">
            <v>-40</v>
          </cell>
          <cell r="D1349" t="str">
            <v>203</v>
          </cell>
          <cell r="E1349" t="str">
            <v>407</v>
          </cell>
          <cell r="F1349">
            <v>0</v>
          </cell>
          <cell r="G1349">
            <v>7</v>
          </cell>
          <cell r="H1349" t="str">
            <v>2012-07-31</v>
          </cell>
          <cell r="I1349" t="str">
            <v>11600</v>
          </cell>
        </row>
        <row r="1350">
          <cell r="A1350" t="str">
            <v>481006</v>
          </cell>
          <cell r="B1350" t="str">
            <v>1015</v>
          </cell>
          <cell r="C1350">
            <v>15154</v>
          </cell>
          <cell r="D1350" t="str">
            <v>203</v>
          </cell>
          <cell r="E1350" t="str">
            <v>407</v>
          </cell>
          <cell r="F1350">
            <v>0</v>
          </cell>
          <cell r="G1350">
            <v>7</v>
          </cell>
          <cell r="H1350" t="str">
            <v>2012-07-31</v>
          </cell>
          <cell r="I1350" t="str">
            <v>14900</v>
          </cell>
        </row>
        <row r="1351">
          <cell r="A1351" t="str">
            <v>481006</v>
          </cell>
          <cell r="B1351" t="str">
            <v>1015</v>
          </cell>
          <cell r="C1351">
            <v>15</v>
          </cell>
          <cell r="D1351" t="str">
            <v>203</v>
          </cell>
          <cell r="E1351" t="str">
            <v>407</v>
          </cell>
          <cell r="F1351">
            <v>0</v>
          </cell>
          <cell r="G1351">
            <v>8</v>
          </cell>
          <cell r="H1351" t="str">
            <v>2012-08-31</v>
          </cell>
          <cell r="I1351" t="str">
            <v>11600</v>
          </cell>
        </row>
        <row r="1352">
          <cell r="A1352" t="str">
            <v>481006</v>
          </cell>
          <cell r="B1352" t="str">
            <v>1015</v>
          </cell>
          <cell r="C1352">
            <v>-7268</v>
          </cell>
          <cell r="D1352" t="str">
            <v>203</v>
          </cell>
          <cell r="E1352" t="str">
            <v>407</v>
          </cell>
          <cell r="F1352">
            <v>0</v>
          </cell>
          <cell r="G1352">
            <v>8</v>
          </cell>
          <cell r="H1352" t="str">
            <v>2012-08-31</v>
          </cell>
          <cell r="I1352" t="str">
            <v>14900</v>
          </cell>
        </row>
        <row r="1353">
          <cell r="A1353" t="str">
            <v>481006</v>
          </cell>
          <cell r="B1353" t="str">
            <v>1015</v>
          </cell>
          <cell r="C1353">
            <v>-186</v>
          </cell>
          <cell r="D1353" t="str">
            <v>203</v>
          </cell>
          <cell r="E1353" t="str">
            <v>407</v>
          </cell>
          <cell r="F1353">
            <v>0</v>
          </cell>
          <cell r="G1353">
            <v>9</v>
          </cell>
          <cell r="H1353" t="str">
            <v>2012-09-30</v>
          </cell>
          <cell r="I1353" t="str">
            <v>11600</v>
          </cell>
        </row>
        <row r="1354">
          <cell r="A1354" t="str">
            <v>481006</v>
          </cell>
          <cell r="B1354" t="str">
            <v>1015</v>
          </cell>
          <cell r="C1354">
            <v>22225</v>
          </cell>
          <cell r="D1354" t="str">
            <v>203</v>
          </cell>
          <cell r="E1354" t="str">
            <v>407</v>
          </cell>
          <cell r="F1354">
            <v>0</v>
          </cell>
          <cell r="G1354">
            <v>9</v>
          </cell>
          <cell r="H1354" t="str">
            <v>2012-09-30</v>
          </cell>
          <cell r="I1354" t="str">
            <v>14900</v>
          </cell>
        </row>
        <row r="1355">
          <cell r="A1355" t="str">
            <v>481006</v>
          </cell>
          <cell r="B1355" t="str">
            <v>1015</v>
          </cell>
          <cell r="C1355">
            <v>-350</v>
          </cell>
          <cell r="D1355" t="str">
            <v>203</v>
          </cell>
          <cell r="E1355" t="str">
            <v>407</v>
          </cell>
          <cell r="F1355">
            <v>0</v>
          </cell>
          <cell r="G1355">
            <v>10</v>
          </cell>
          <cell r="H1355" t="str">
            <v>2012-10-31</v>
          </cell>
          <cell r="I1355" t="str">
            <v>11600</v>
          </cell>
        </row>
        <row r="1356">
          <cell r="A1356" t="str">
            <v>481006</v>
          </cell>
          <cell r="B1356" t="str">
            <v>1015</v>
          </cell>
          <cell r="C1356">
            <v>-321330</v>
          </cell>
          <cell r="D1356" t="str">
            <v>203</v>
          </cell>
          <cell r="E1356" t="str">
            <v>407</v>
          </cell>
          <cell r="F1356">
            <v>0</v>
          </cell>
          <cell r="G1356">
            <v>10</v>
          </cell>
          <cell r="H1356" t="str">
            <v>2012-10-31</v>
          </cell>
          <cell r="I1356" t="str">
            <v>14900</v>
          </cell>
        </row>
        <row r="1357">
          <cell r="A1357" t="str">
            <v>481006</v>
          </cell>
          <cell r="B1357" t="str">
            <v>1015</v>
          </cell>
          <cell r="C1357">
            <v>-2024</v>
          </cell>
          <cell r="D1357" t="str">
            <v>203</v>
          </cell>
          <cell r="E1357" t="str">
            <v>407</v>
          </cell>
          <cell r="F1357">
            <v>0</v>
          </cell>
          <cell r="G1357">
            <v>11</v>
          </cell>
          <cell r="H1357" t="str">
            <v>2012-11-30</v>
          </cell>
          <cell r="I1357" t="str">
            <v>11600</v>
          </cell>
        </row>
        <row r="1358">
          <cell r="A1358" t="str">
            <v>481006</v>
          </cell>
          <cell r="B1358" t="str">
            <v>1015</v>
          </cell>
          <cell r="C1358">
            <v>-1215024</v>
          </cell>
          <cell r="D1358" t="str">
            <v>203</v>
          </cell>
          <cell r="E1358" t="str">
            <v>407</v>
          </cell>
          <cell r="F1358">
            <v>0</v>
          </cell>
          <cell r="G1358">
            <v>11</v>
          </cell>
          <cell r="H1358" t="str">
            <v>2012-11-30</v>
          </cell>
          <cell r="I1358" t="str">
            <v>14900</v>
          </cell>
        </row>
        <row r="1359">
          <cell r="A1359" t="str">
            <v>481006</v>
          </cell>
          <cell r="B1359" t="str">
            <v>1015</v>
          </cell>
          <cell r="C1359">
            <v>-3788</v>
          </cell>
          <cell r="D1359" t="str">
            <v>203</v>
          </cell>
          <cell r="E1359" t="str">
            <v>407</v>
          </cell>
          <cell r="F1359">
            <v>0</v>
          </cell>
          <cell r="G1359">
            <v>12</v>
          </cell>
          <cell r="H1359" t="str">
            <v>2012-12-31</v>
          </cell>
          <cell r="I1359" t="str">
            <v>11600</v>
          </cell>
        </row>
        <row r="1360">
          <cell r="A1360" t="str">
            <v>481006</v>
          </cell>
          <cell r="B1360" t="str">
            <v>1015</v>
          </cell>
          <cell r="C1360">
            <v>-1409313</v>
          </cell>
          <cell r="D1360" t="str">
            <v>203</v>
          </cell>
          <cell r="E1360" t="str">
            <v>407</v>
          </cell>
          <cell r="F1360">
            <v>0</v>
          </cell>
          <cell r="G1360">
            <v>12</v>
          </cell>
          <cell r="H1360" t="str">
            <v>2012-12-31</v>
          </cell>
          <cell r="I1360" t="str">
            <v>14900</v>
          </cell>
        </row>
        <row r="1361">
          <cell r="A1361" t="str">
            <v>481006</v>
          </cell>
          <cell r="B1361" t="str">
            <v>1015</v>
          </cell>
          <cell r="C1361">
            <v>1425</v>
          </cell>
          <cell r="D1361" t="str">
            <v>204</v>
          </cell>
          <cell r="E1361" t="str">
            <v>407</v>
          </cell>
          <cell r="F1361">
            <v>0</v>
          </cell>
          <cell r="G1361">
            <v>1</v>
          </cell>
          <cell r="H1361" t="str">
            <v>2012-01-31</v>
          </cell>
          <cell r="I1361" t="str">
            <v>11600</v>
          </cell>
        </row>
        <row r="1362">
          <cell r="A1362" t="str">
            <v>481006</v>
          </cell>
          <cell r="B1362" t="str">
            <v>1015</v>
          </cell>
          <cell r="C1362">
            <v>1210566</v>
          </cell>
          <cell r="D1362" t="str">
            <v>204</v>
          </cell>
          <cell r="E1362" t="str">
            <v>407</v>
          </cell>
          <cell r="F1362">
            <v>0</v>
          </cell>
          <cell r="G1362">
            <v>1</v>
          </cell>
          <cell r="H1362" t="str">
            <v>2012-01-31</v>
          </cell>
          <cell r="I1362" t="str">
            <v>14900</v>
          </cell>
        </row>
        <row r="1363">
          <cell r="A1363" t="str">
            <v>481006</v>
          </cell>
          <cell r="B1363" t="str">
            <v>1015</v>
          </cell>
          <cell r="C1363">
            <v>-698</v>
          </cell>
          <cell r="D1363" t="str">
            <v>204</v>
          </cell>
          <cell r="E1363" t="str">
            <v>407</v>
          </cell>
          <cell r="F1363">
            <v>0</v>
          </cell>
          <cell r="G1363">
            <v>2</v>
          </cell>
          <cell r="H1363" t="str">
            <v>2012-02-29</v>
          </cell>
          <cell r="I1363" t="str">
            <v>11600</v>
          </cell>
        </row>
        <row r="1364">
          <cell r="A1364" t="str">
            <v>481006</v>
          </cell>
          <cell r="B1364" t="str">
            <v>1015</v>
          </cell>
          <cell r="C1364">
            <v>742823</v>
          </cell>
          <cell r="D1364" t="str">
            <v>204</v>
          </cell>
          <cell r="E1364" t="str">
            <v>407</v>
          </cell>
          <cell r="F1364">
            <v>0</v>
          </cell>
          <cell r="G1364">
            <v>2</v>
          </cell>
          <cell r="H1364" t="str">
            <v>2012-02-29</v>
          </cell>
          <cell r="I1364" t="str">
            <v>14900</v>
          </cell>
        </row>
        <row r="1365">
          <cell r="A1365" t="str">
            <v>481006</v>
          </cell>
          <cell r="B1365" t="str">
            <v>1015</v>
          </cell>
          <cell r="C1365">
            <v>8955</v>
          </cell>
          <cell r="D1365" t="str">
            <v>204</v>
          </cell>
          <cell r="E1365" t="str">
            <v>407</v>
          </cell>
          <cell r="F1365">
            <v>0</v>
          </cell>
          <cell r="G1365">
            <v>3</v>
          </cell>
          <cell r="H1365" t="str">
            <v>2012-03-31</v>
          </cell>
          <cell r="I1365" t="str">
            <v>11600</v>
          </cell>
        </row>
        <row r="1366">
          <cell r="A1366" t="str">
            <v>481006</v>
          </cell>
          <cell r="B1366" t="str">
            <v>1015</v>
          </cell>
          <cell r="C1366">
            <v>4763135</v>
          </cell>
          <cell r="D1366" t="str">
            <v>204</v>
          </cell>
          <cell r="E1366" t="str">
            <v>407</v>
          </cell>
          <cell r="F1366">
            <v>0</v>
          </cell>
          <cell r="G1366">
            <v>3</v>
          </cell>
          <cell r="H1366" t="str">
            <v>2012-03-31</v>
          </cell>
          <cell r="I1366" t="str">
            <v>14900</v>
          </cell>
        </row>
        <row r="1367">
          <cell r="A1367" t="str">
            <v>481006</v>
          </cell>
          <cell r="B1367" t="str">
            <v>1015</v>
          </cell>
          <cell r="C1367">
            <v>3445</v>
          </cell>
          <cell r="D1367" t="str">
            <v>204</v>
          </cell>
          <cell r="E1367" t="str">
            <v>407</v>
          </cell>
          <cell r="F1367">
            <v>0</v>
          </cell>
          <cell r="G1367">
            <v>4</v>
          </cell>
          <cell r="H1367" t="str">
            <v>2012-04-30</v>
          </cell>
          <cell r="I1367" t="str">
            <v>11600</v>
          </cell>
        </row>
        <row r="1368">
          <cell r="A1368" t="str">
            <v>481006</v>
          </cell>
          <cell r="B1368" t="str">
            <v>1015</v>
          </cell>
          <cell r="C1368">
            <v>1417035</v>
          </cell>
          <cell r="D1368" t="str">
            <v>204</v>
          </cell>
          <cell r="E1368" t="str">
            <v>407</v>
          </cell>
          <cell r="F1368">
            <v>0</v>
          </cell>
          <cell r="G1368">
            <v>4</v>
          </cell>
          <cell r="H1368" t="str">
            <v>2012-04-30</v>
          </cell>
          <cell r="I1368" t="str">
            <v>14900</v>
          </cell>
        </row>
        <row r="1369">
          <cell r="A1369" t="str">
            <v>481006</v>
          </cell>
          <cell r="B1369" t="str">
            <v>1015</v>
          </cell>
          <cell r="C1369">
            <v>744</v>
          </cell>
          <cell r="D1369" t="str">
            <v>204</v>
          </cell>
          <cell r="E1369" t="str">
            <v>407</v>
          </cell>
          <cell r="F1369">
            <v>0</v>
          </cell>
          <cell r="G1369">
            <v>5</v>
          </cell>
          <cell r="H1369" t="str">
            <v>2012-05-31</v>
          </cell>
          <cell r="I1369" t="str">
            <v>11600</v>
          </cell>
        </row>
        <row r="1370">
          <cell r="A1370" t="str">
            <v>481006</v>
          </cell>
          <cell r="B1370" t="str">
            <v>1015</v>
          </cell>
          <cell r="C1370">
            <v>1786399</v>
          </cell>
          <cell r="D1370" t="str">
            <v>204</v>
          </cell>
          <cell r="E1370" t="str">
            <v>407</v>
          </cell>
          <cell r="F1370">
            <v>0</v>
          </cell>
          <cell r="G1370">
            <v>5</v>
          </cell>
          <cell r="H1370" t="str">
            <v>2012-05-31</v>
          </cell>
          <cell r="I1370" t="str">
            <v>14900</v>
          </cell>
        </row>
        <row r="1371">
          <cell r="A1371" t="str">
            <v>481006</v>
          </cell>
          <cell r="B1371" t="str">
            <v>1015</v>
          </cell>
          <cell r="C1371">
            <v>2768</v>
          </cell>
          <cell r="D1371" t="str">
            <v>204</v>
          </cell>
          <cell r="E1371" t="str">
            <v>407</v>
          </cell>
          <cell r="F1371">
            <v>0</v>
          </cell>
          <cell r="G1371">
            <v>6</v>
          </cell>
          <cell r="H1371" t="str">
            <v>2012-06-30</v>
          </cell>
          <cell r="I1371" t="str">
            <v>11600</v>
          </cell>
        </row>
        <row r="1372">
          <cell r="A1372" t="str">
            <v>481006</v>
          </cell>
          <cell r="B1372" t="str">
            <v>1015</v>
          </cell>
          <cell r="C1372">
            <v>1188406</v>
          </cell>
          <cell r="D1372" t="str">
            <v>204</v>
          </cell>
          <cell r="E1372" t="str">
            <v>407</v>
          </cell>
          <cell r="F1372">
            <v>0</v>
          </cell>
          <cell r="G1372">
            <v>6</v>
          </cell>
          <cell r="H1372" t="str">
            <v>2012-06-30</v>
          </cell>
          <cell r="I1372" t="str">
            <v>14900</v>
          </cell>
        </row>
        <row r="1373">
          <cell r="A1373" t="str">
            <v>481006</v>
          </cell>
          <cell r="B1373" t="str">
            <v>1015</v>
          </cell>
          <cell r="C1373">
            <v>-301</v>
          </cell>
          <cell r="D1373" t="str">
            <v>204</v>
          </cell>
          <cell r="E1373" t="str">
            <v>407</v>
          </cell>
          <cell r="F1373">
            <v>0</v>
          </cell>
          <cell r="G1373">
            <v>7</v>
          </cell>
          <cell r="H1373" t="str">
            <v>2012-07-31</v>
          </cell>
          <cell r="I1373" t="str">
            <v>11600</v>
          </cell>
        </row>
        <row r="1374">
          <cell r="A1374" t="str">
            <v>481006</v>
          </cell>
          <cell r="B1374" t="str">
            <v>1015</v>
          </cell>
          <cell r="C1374">
            <v>114830</v>
          </cell>
          <cell r="D1374" t="str">
            <v>204</v>
          </cell>
          <cell r="E1374" t="str">
            <v>407</v>
          </cell>
          <cell r="F1374">
            <v>0</v>
          </cell>
          <cell r="G1374">
            <v>7</v>
          </cell>
          <cell r="H1374" t="str">
            <v>2012-07-31</v>
          </cell>
          <cell r="I1374" t="str">
            <v>14900</v>
          </cell>
        </row>
        <row r="1375">
          <cell r="A1375" t="str">
            <v>481006</v>
          </cell>
          <cell r="B1375" t="str">
            <v>1015</v>
          </cell>
          <cell r="C1375">
            <v>118</v>
          </cell>
          <cell r="D1375" t="str">
            <v>204</v>
          </cell>
          <cell r="E1375" t="str">
            <v>407</v>
          </cell>
          <cell r="F1375">
            <v>0</v>
          </cell>
          <cell r="G1375">
            <v>8</v>
          </cell>
          <cell r="H1375" t="str">
            <v>2012-08-31</v>
          </cell>
          <cell r="I1375" t="str">
            <v>11600</v>
          </cell>
        </row>
        <row r="1376">
          <cell r="A1376" t="str">
            <v>481006</v>
          </cell>
          <cell r="B1376" t="str">
            <v>1015</v>
          </cell>
          <cell r="C1376">
            <v>-55071</v>
          </cell>
          <cell r="D1376" t="str">
            <v>204</v>
          </cell>
          <cell r="E1376" t="str">
            <v>407</v>
          </cell>
          <cell r="F1376">
            <v>0</v>
          </cell>
          <cell r="G1376">
            <v>8</v>
          </cell>
          <cell r="H1376" t="str">
            <v>2012-08-31</v>
          </cell>
          <cell r="I1376" t="str">
            <v>14900</v>
          </cell>
        </row>
        <row r="1377">
          <cell r="A1377" t="str">
            <v>481006</v>
          </cell>
          <cell r="B1377" t="str">
            <v>1015</v>
          </cell>
          <cell r="C1377">
            <v>-1588</v>
          </cell>
          <cell r="D1377" t="str">
            <v>204</v>
          </cell>
          <cell r="E1377" t="str">
            <v>407</v>
          </cell>
          <cell r="F1377">
            <v>0</v>
          </cell>
          <cell r="G1377">
            <v>9</v>
          </cell>
          <cell r="H1377" t="str">
            <v>2012-09-30</v>
          </cell>
          <cell r="I1377" t="str">
            <v>11600</v>
          </cell>
        </row>
        <row r="1378">
          <cell r="A1378" t="str">
            <v>481006</v>
          </cell>
          <cell r="B1378" t="str">
            <v>1015</v>
          </cell>
          <cell r="C1378">
            <v>114455</v>
          </cell>
          <cell r="D1378" t="str">
            <v>204</v>
          </cell>
          <cell r="E1378" t="str">
            <v>407</v>
          </cell>
          <cell r="F1378">
            <v>0</v>
          </cell>
          <cell r="G1378">
            <v>9</v>
          </cell>
          <cell r="H1378" t="str">
            <v>2012-09-30</v>
          </cell>
          <cell r="I1378" t="str">
            <v>14900</v>
          </cell>
        </row>
        <row r="1379">
          <cell r="A1379" t="str">
            <v>481006</v>
          </cell>
          <cell r="B1379" t="str">
            <v>1015</v>
          </cell>
          <cell r="C1379">
            <v>-2797</v>
          </cell>
          <cell r="D1379" t="str">
            <v>204</v>
          </cell>
          <cell r="E1379" t="str">
            <v>407</v>
          </cell>
          <cell r="F1379">
            <v>0</v>
          </cell>
          <cell r="G1379">
            <v>10</v>
          </cell>
          <cell r="H1379" t="str">
            <v>2012-10-31</v>
          </cell>
          <cell r="I1379" t="str">
            <v>11600</v>
          </cell>
        </row>
        <row r="1380">
          <cell r="A1380" t="str">
            <v>481006</v>
          </cell>
          <cell r="B1380" t="str">
            <v>1015</v>
          </cell>
          <cell r="C1380">
            <v>-2564523</v>
          </cell>
          <cell r="D1380" t="str">
            <v>204</v>
          </cell>
          <cell r="E1380" t="str">
            <v>407</v>
          </cell>
          <cell r="F1380">
            <v>0</v>
          </cell>
          <cell r="G1380">
            <v>10</v>
          </cell>
          <cell r="H1380" t="str">
            <v>2012-10-31</v>
          </cell>
          <cell r="I1380" t="str">
            <v>14900</v>
          </cell>
        </row>
        <row r="1381">
          <cell r="A1381" t="str">
            <v>481006</v>
          </cell>
          <cell r="B1381" t="str">
            <v>1015</v>
          </cell>
          <cell r="C1381">
            <v>-4256</v>
          </cell>
          <cell r="D1381" t="str">
            <v>204</v>
          </cell>
          <cell r="E1381" t="str">
            <v>407</v>
          </cell>
          <cell r="F1381">
            <v>0</v>
          </cell>
          <cell r="G1381">
            <v>11</v>
          </cell>
          <cell r="H1381" t="str">
            <v>2012-11-30</v>
          </cell>
          <cell r="I1381" t="str">
            <v>11600</v>
          </cell>
        </row>
        <row r="1382">
          <cell r="A1382" t="str">
            <v>481006</v>
          </cell>
          <cell r="B1382" t="str">
            <v>1015</v>
          </cell>
          <cell r="C1382">
            <v>-2626235</v>
          </cell>
          <cell r="D1382" t="str">
            <v>204</v>
          </cell>
          <cell r="E1382" t="str">
            <v>407</v>
          </cell>
          <cell r="F1382">
            <v>0</v>
          </cell>
          <cell r="G1382">
            <v>11</v>
          </cell>
          <cell r="H1382" t="str">
            <v>2012-11-30</v>
          </cell>
          <cell r="I1382" t="str">
            <v>14900</v>
          </cell>
        </row>
        <row r="1383">
          <cell r="A1383" t="str">
            <v>481006</v>
          </cell>
          <cell r="B1383" t="str">
            <v>1015</v>
          </cell>
          <cell r="C1383">
            <v>-14197</v>
          </cell>
          <cell r="D1383" t="str">
            <v>204</v>
          </cell>
          <cell r="E1383" t="str">
            <v>407</v>
          </cell>
          <cell r="F1383">
            <v>0</v>
          </cell>
          <cell r="G1383">
            <v>12</v>
          </cell>
          <cell r="H1383" t="str">
            <v>2012-12-31</v>
          </cell>
          <cell r="I1383" t="str">
            <v>11600</v>
          </cell>
        </row>
        <row r="1384">
          <cell r="A1384" t="str">
            <v>481006</v>
          </cell>
          <cell r="B1384" t="str">
            <v>1015</v>
          </cell>
          <cell r="C1384">
            <v>-5280912</v>
          </cell>
          <cell r="D1384" t="str">
            <v>204</v>
          </cell>
          <cell r="E1384" t="str">
            <v>407</v>
          </cell>
          <cell r="F1384">
            <v>0</v>
          </cell>
          <cell r="G1384">
            <v>12</v>
          </cell>
          <cell r="H1384" t="str">
            <v>2012-12-31</v>
          </cell>
          <cell r="I1384" t="str">
            <v>14900</v>
          </cell>
        </row>
        <row r="1385">
          <cell r="A1385" t="str">
            <v>481006</v>
          </cell>
          <cell r="B1385" t="str">
            <v>1015</v>
          </cell>
          <cell r="C1385">
            <v>85184</v>
          </cell>
          <cell r="D1385" t="str">
            <v>204</v>
          </cell>
          <cell r="E1385" t="str">
            <v>453</v>
          </cell>
          <cell r="F1385">
            <v>0</v>
          </cell>
          <cell r="G1385">
            <v>1</v>
          </cell>
          <cell r="H1385" t="str">
            <v>2012-01-31</v>
          </cell>
          <cell r="I1385" t="str">
            <v>15600</v>
          </cell>
        </row>
        <row r="1386">
          <cell r="A1386" t="str">
            <v>481006</v>
          </cell>
          <cell r="B1386" t="str">
            <v>1015</v>
          </cell>
          <cell r="C1386">
            <v>-64710</v>
          </cell>
          <cell r="D1386" t="str">
            <v>204</v>
          </cell>
          <cell r="E1386" t="str">
            <v>453</v>
          </cell>
          <cell r="F1386">
            <v>0</v>
          </cell>
          <cell r="G1386">
            <v>2</v>
          </cell>
          <cell r="H1386" t="str">
            <v>2012-02-29</v>
          </cell>
          <cell r="I1386" t="str">
            <v>15600</v>
          </cell>
        </row>
        <row r="1387">
          <cell r="A1387" t="str">
            <v>481006</v>
          </cell>
          <cell r="B1387" t="str">
            <v>1015</v>
          </cell>
          <cell r="C1387">
            <v>288447</v>
          </cell>
          <cell r="D1387" t="str">
            <v>204</v>
          </cell>
          <cell r="E1387" t="str">
            <v>453</v>
          </cell>
          <cell r="F1387">
            <v>0</v>
          </cell>
          <cell r="G1387">
            <v>3</v>
          </cell>
          <cell r="H1387" t="str">
            <v>2012-03-31</v>
          </cell>
          <cell r="I1387" t="str">
            <v>15600</v>
          </cell>
        </row>
        <row r="1388">
          <cell r="A1388" t="str">
            <v>481006</v>
          </cell>
          <cell r="B1388" t="str">
            <v>1015</v>
          </cell>
          <cell r="C1388">
            <v>119904</v>
          </cell>
          <cell r="D1388" t="str">
            <v>204</v>
          </cell>
          <cell r="E1388" t="str">
            <v>453</v>
          </cell>
          <cell r="F1388">
            <v>0</v>
          </cell>
          <cell r="G1388">
            <v>4</v>
          </cell>
          <cell r="H1388" t="str">
            <v>2012-04-30</v>
          </cell>
          <cell r="I1388" t="str">
            <v>15600</v>
          </cell>
        </row>
        <row r="1389">
          <cell r="A1389" t="str">
            <v>481006</v>
          </cell>
          <cell r="B1389" t="str">
            <v>1015</v>
          </cell>
          <cell r="C1389">
            <v>95836</v>
          </cell>
          <cell r="D1389" t="str">
            <v>204</v>
          </cell>
          <cell r="E1389" t="str">
            <v>453</v>
          </cell>
          <cell r="F1389">
            <v>0</v>
          </cell>
          <cell r="G1389">
            <v>5</v>
          </cell>
          <cell r="H1389" t="str">
            <v>2012-05-31</v>
          </cell>
          <cell r="I1389" t="str">
            <v>15600</v>
          </cell>
        </row>
        <row r="1390">
          <cell r="A1390" t="str">
            <v>481006</v>
          </cell>
          <cell r="B1390" t="str">
            <v>1015</v>
          </cell>
          <cell r="C1390">
            <v>142113</v>
          </cell>
          <cell r="D1390" t="str">
            <v>204</v>
          </cell>
          <cell r="E1390" t="str">
            <v>453</v>
          </cell>
          <cell r="F1390">
            <v>0</v>
          </cell>
          <cell r="G1390">
            <v>6</v>
          </cell>
          <cell r="H1390" t="str">
            <v>2012-06-30</v>
          </cell>
          <cell r="I1390" t="str">
            <v>15600</v>
          </cell>
        </row>
        <row r="1391">
          <cell r="A1391" t="str">
            <v>481006</v>
          </cell>
          <cell r="B1391" t="str">
            <v>1015</v>
          </cell>
          <cell r="C1391">
            <v>20594</v>
          </cell>
          <cell r="D1391" t="str">
            <v>204</v>
          </cell>
          <cell r="E1391" t="str">
            <v>453</v>
          </cell>
          <cell r="F1391">
            <v>0</v>
          </cell>
          <cell r="G1391">
            <v>7</v>
          </cell>
          <cell r="H1391" t="str">
            <v>2012-07-31</v>
          </cell>
          <cell r="I1391" t="str">
            <v>15600</v>
          </cell>
        </row>
        <row r="1392">
          <cell r="A1392" t="str">
            <v>481006</v>
          </cell>
          <cell r="B1392" t="str">
            <v>1015</v>
          </cell>
          <cell r="C1392">
            <v>-3314</v>
          </cell>
          <cell r="D1392" t="str">
            <v>204</v>
          </cell>
          <cell r="E1392" t="str">
            <v>453</v>
          </cell>
          <cell r="F1392">
            <v>0</v>
          </cell>
          <cell r="G1392">
            <v>8</v>
          </cell>
          <cell r="H1392" t="str">
            <v>2012-08-31</v>
          </cell>
          <cell r="I1392" t="str">
            <v>15600</v>
          </cell>
        </row>
        <row r="1393">
          <cell r="A1393" t="str">
            <v>481006</v>
          </cell>
          <cell r="B1393" t="str">
            <v>1015</v>
          </cell>
          <cell r="C1393">
            <v>-21674</v>
          </cell>
          <cell r="D1393" t="str">
            <v>204</v>
          </cell>
          <cell r="E1393" t="str">
            <v>453</v>
          </cell>
          <cell r="F1393">
            <v>0</v>
          </cell>
          <cell r="G1393">
            <v>9</v>
          </cell>
          <cell r="H1393" t="str">
            <v>2012-09-30</v>
          </cell>
          <cell r="I1393" t="str">
            <v>15600</v>
          </cell>
        </row>
        <row r="1394">
          <cell r="A1394" t="str">
            <v>481006</v>
          </cell>
          <cell r="B1394" t="str">
            <v>1015</v>
          </cell>
          <cell r="C1394">
            <v>-147843</v>
          </cell>
          <cell r="D1394" t="str">
            <v>204</v>
          </cell>
          <cell r="E1394" t="str">
            <v>453</v>
          </cell>
          <cell r="F1394">
            <v>0</v>
          </cell>
          <cell r="G1394">
            <v>10</v>
          </cell>
          <cell r="H1394" t="str">
            <v>2012-10-31</v>
          </cell>
          <cell r="I1394" t="str">
            <v>15600</v>
          </cell>
        </row>
        <row r="1395">
          <cell r="A1395" t="str">
            <v>481006</v>
          </cell>
          <cell r="B1395" t="str">
            <v>1015</v>
          </cell>
          <cell r="C1395">
            <v>-209164</v>
          </cell>
          <cell r="D1395" t="str">
            <v>204</v>
          </cell>
          <cell r="E1395" t="str">
            <v>453</v>
          </cell>
          <cell r="F1395">
            <v>0</v>
          </cell>
          <cell r="G1395">
            <v>11</v>
          </cell>
          <cell r="H1395" t="str">
            <v>2012-11-30</v>
          </cell>
          <cell r="I1395" t="str">
            <v>15600</v>
          </cell>
        </row>
        <row r="1396">
          <cell r="A1396" t="str">
            <v>481006</v>
          </cell>
          <cell r="B1396" t="str">
            <v>1015</v>
          </cell>
          <cell r="C1396">
            <v>-344525</v>
          </cell>
          <cell r="D1396" t="str">
            <v>204</v>
          </cell>
          <cell r="E1396" t="str">
            <v>453</v>
          </cell>
          <cell r="F1396">
            <v>0</v>
          </cell>
          <cell r="G1396">
            <v>12</v>
          </cell>
          <cell r="H1396" t="str">
            <v>2012-12-31</v>
          </cell>
          <cell r="I1396" t="str">
            <v>15600</v>
          </cell>
        </row>
        <row r="1397">
          <cell r="A1397" t="str">
            <v>481006</v>
          </cell>
          <cell r="B1397" t="str">
            <v>1015</v>
          </cell>
          <cell r="C1397">
            <v>-777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1</v>
          </cell>
          <cell r="H1397" t="str">
            <v>2012-01-31</v>
          </cell>
          <cell r="I1397" t="str">
            <v>11600</v>
          </cell>
        </row>
        <row r="1398">
          <cell r="A1398" t="str">
            <v>481006</v>
          </cell>
          <cell r="B1398" t="str">
            <v>1015</v>
          </cell>
          <cell r="C1398">
            <v>-338301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1</v>
          </cell>
          <cell r="H1398" t="str">
            <v>2012-01-31</v>
          </cell>
          <cell r="I1398" t="str">
            <v>14900</v>
          </cell>
        </row>
        <row r="1399">
          <cell r="A1399" t="str">
            <v>481006</v>
          </cell>
          <cell r="B1399" t="str">
            <v>1015</v>
          </cell>
          <cell r="C1399">
            <v>-116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2012-02-29</v>
          </cell>
          <cell r="I1399" t="str">
            <v>11600</v>
          </cell>
        </row>
        <row r="1400">
          <cell r="A1400" t="str">
            <v>481006</v>
          </cell>
          <cell r="B1400" t="str">
            <v>1015</v>
          </cell>
          <cell r="C1400">
            <v>30396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2012-02-29</v>
          </cell>
          <cell r="I1400" t="str">
            <v>14900</v>
          </cell>
        </row>
        <row r="1401">
          <cell r="A1401" t="str">
            <v>481006</v>
          </cell>
          <cell r="B1401" t="str">
            <v>1015</v>
          </cell>
          <cell r="C1401">
            <v>224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3</v>
          </cell>
          <cell r="H1401" t="str">
            <v>2012-03-31</v>
          </cell>
          <cell r="I1401" t="str">
            <v>11600</v>
          </cell>
        </row>
        <row r="1402">
          <cell r="A1402" t="str">
            <v>481006</v>
          </cell>
          <cell r="B1402" t="str">
            <v>1015</v>
          </cell>
          <cell r="C1402">
            <v>-107327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3</v>
          </cell>
          <cell r="H1402" t="str">
            <v>2012-03-31</v>
          </cell>
          <cell r="I1402" t="str">
            <v>14900</v>
          </cell>
        </row>
        <row r="1403">
          <cell r="A1403" t="str">
            <v>481006</v>
          </cell>
          <cell r="B1403" t="str">
            <v>1015</v>
          </cell>
          <cell r="C1403">
            <v>242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4</v>
          </cell>
          <cell r="H1403" t="str">
            <v>2012-04-30</v>
          </cell>
          <cell r="I1403" t="str">
            <v>11600</v>
          </cell>
        </row>
        <row r="1404">
          <cell r="A1404" t="str">
            <v>481006</v>
          </cell>
          <cell r="B1404" t="str">
            <v>1015</v>
          </cell>
          <cell r="C1404">
            <v>170559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4</v>
          </cell>
          <cell r="H1404" t="str">
            <v>2012-04-30</v>
          </cell>
          <cell r="I1404" t="str">
            <v>14900</v>
          </cell>
        </row>
        <row r="1405">
          <cell r="A1405" t="str">
            <v>481006</v>
          </cell>
          <cell r="B1405" t="str">
            <v>1015</v>
          </cell>
          <cell r="C1405">
            <v>112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5</v>
          </cell>
          <cell r="H1405" t="str">
            <v>2012-05-31</v>
          </cell>
          <cell r="I1405" t="str">
            <v>11600</v>
          </cell>
        </row>
        <row r="1406">
          <cell r="A1406" t="str">
            <v>481006</v>
          </cell>
          <cell r="B1406" t="str">
            <v>1015</v>
          </cell>
          <cell r="C1406">
            <v>52997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5</v>
          </cell>
          <cell r="H1406" t="str">
            <v>2012-05-31</v>
          </cell>
          <cell r="I1406" t="str">
            <v>14900</v>
          </cell>
        </row>
        <row r="1407">
          <cell r="A1407" t="str">
            <v>481006</v>
          </cell>
          <cell r="B1407" t="str">
            <v>1015</v>
          </cell>
          <cell r="C1407">
            <v>-31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6</v>
          </cell>
          <cell r="H1407" t="str">
            <v>2012-06-30</v>
          </cell>
          <cell r="I1407" t="str">
            <v>11600</v>
          </cell>
        </row>
        <row r="1408">
          <cell r="A1408" t="str">
            <v>481006</v>
          </cell>
          <cell r="B1408" t="str">
            <v>1015</v>
          </cell>
          <cell r="C1408">
            <v>61886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6</v>
          </cell>
          <cell r="H1408" t="str">
            <v>2012-06-30</v>
          </cell>
          <cell r="I1408" t="str">
            <v>14900</v>
          </cell>
        </row>
        <row r="1409">
          <cell r="A1409" t="str">
            <v>481006</v>
          </cell>
          <cell r="B1409" t="str">
            <v>1015</v>
          </cell>
          <cell r="C1409">
            <v>-8</v>
          </cell>
          <cell r="D1409" t="str">
            <v>205</v>
          </cell>
          <cell r="E1409" t="str">
            <v>407</v>
          </cell>
          <cell r="F1409">
            <v>0</v>
          </cell>
          <cell r="G1409">
            <v>7</v>
          </cell>
          <cell r="H1409" t="str">
            <v>2012-07-31</v>
          </cell>
          <cell r="I1409" t="str">
            <v>11600</v>
          </cell>
        </row>
        <row r="1410">
          <cell r="A1410" t="str">
            <v>481006</v>
          </cell>
          <cell r="B1410" t="str">
            <v>1015</v>
          </cell>
          <cell r="C1410">
            <v>12868</v>
          </cell>
          <cell r="D1410" t="str">
            <v>205</v>
          </cell>
          <cell r="E1410" t="str">
            <v>407</v>
          </cell>
          <cell r="F1410">
            <v>0</v>
          </cell>
          <cell r="G1410">
            <v>7</v>
          </cell>
          <cell r="H1410" t="str">
            <v>2012-07-31</v>
          </cell>
          <cell r="I1410" t="str">
            <v>14900</v>
          </cell>
        </row>
        <row r="1411">
          <cell r="A1411" t="str">
            <v>481006</v>
          </cell>
          <cell r="B1411" t="str">
            <v>1015</v>
          </cell>
          <cell r="C1411">
            <v>1785</v>
          </cell>
          <cell r="D1411" t="str">
            <v>205</v>
          </cell>
          <cell r="E1411" t="str">
            <v>407</v>
          </cell>
          <cell r="F1411">
            <v>0</v>
          </cell>
          <cell r="G1411">
            <v>8</v>
          </cell>
          <cell r="H1411" t="str">
            <v>2012-08-31</v>
          </cell>
          <cell r="I1411" t="str">
            <v>14900</v>
          </cell>
        </row>
        <row r="1412">
          <cell r="A1412" t="str">
            <v>481006</v>
          </cell>
          <cell r="B1412" t="str">
            <v>1015</v>
          </cell>
          <cell r="C1412">
            <v>-130</v>
          </cell>
          <cell r="D1412" t="str">
            <v>205</v>
          </cell>
          <cell r="E1412" t="str">
            <v>407</v>
          </cell>
          <cell r="F1412">
            <v>0</v>
          </cell>
          <cell r="G1412">
            <v>9</v>
          </cell>
          <cell r="H1412" t="str">
            <v>2012-09-30</v>
          </cell>
          <cell r="I1412" t="str">
            <v>11600</v>
          </cell>
        </row>
        <row r="1413">
          <cell r="A1413" t="str">
            <v>481006</v>
          </cell>
          <cell r="B1413" t="str">
            <v>1015</v>
          </cell>
          <cell r="C1413">
            <v>-7015</v>
          </cell>
          <cell r="D1413" t="str">
            <v>205</v>
          </cell>
          <cell r="E1413" t="str">
            <v>407</v>
          </cell>
          <cell r="F1413">
            <v>0</v>
          </cell>
          <cell r="G1413">
            <v>9</v>
          </cell>
          <cell r="H1413" t="str">
            <v>2012-09-30</v>
          </cell>
          <cell r="I1413" t="str">
            <v>14900</v>
          </cell>
        </row>
        <row r="1414">
          <cell r="A1414" t="str">
            <v>481006</v>
          </cell>
          <cell r="B1414" t="str">
            <v>1015</v>
          </cell>
          <cell r="C1414">
            <v>204</v>
          </cell>
          <cell r="D1414" t="str">
            <v>205</v>
          </cell>
          <cell r="E1414" t="str">
            <v>407</v>
          </cell>
          <cell r="F1414">
            <v>0</v>
          </cell>
          <cell r="G1414">
            <v>10</v>
          </cell>
          <cell r="H1414" t="str">
            <v>2012-10-31</v>
          </cell>
          <cell r="I1414" t="str">
            <v>11600</v>
          </cell>
        </row>
        <row r="1415">
          <cell r="A1415" t="str">
            <v>481006</v>
          </cell>
          <cell r="B1415" t="str">
            <v>1015</v>
          </cell>
          <cell r="C1415">
            <v>-75404</v>
          </cell>
          <cell r="D1415" t="str">
            <v>205</v>
          </cell>
          <cell r="E1415" t="str">
            <v>407</v>
          </cell>
          <cell r="F1415">
            <v>0</v>
          </cell>
          <cell r="G1415">
            <v>10</v>
          </cell>
          <cell r="H1415" t="str">
            <v>2012-10-31</v>
          </cell>
          <cell r="I1415" t="str">
            <v>14900</v>
          </cell>
        </row>
        <row r="1416">
          <cell r="A1416" t="str">
            <v>481006</v>
          </cell>
          <cell r="B1416" t="str">
            <v>1015</v>
          </cell>
          <cell r="C1416">
            <v>-470</v>
          </cell>
          <cell r="D1416" t="str">
            <v>205</v>
          </cell>
          <cell r="E1416" t="str">
            <v>407</v>
          </cell>
          <cell r="F1416">
            <v>0</v>
          </cell>
          <cell r="G1416">
            <v>11</v>
          </cell>
          <cell r="H1416" t="str">
            <v>2012-11-30</v>
          </cell>
          <cell r="I1416" t="str">
            <v>11600</v>
          </cell>
        </row>
        <row r="1417">
          <cell r="A1417" t="str">
            <v>481006</v>
          </cell>
          <cell r="B1417" t="str">
            <v>1015</v>
          </cell>
          <cell r="C1417">
            <v>-267304</v>
          </cell>
          <cell r="D1417" t="str">
            <v>205</v>
          </cell>
          <cell r="E1417" t="str">
            <v>407</v>
          </cell>
          <cell r="F1417">
            <v>0</v>
          </cell>
          <cell r="G1417">
            <v>11</v>
          </cell>
          <cell r="H1417" t="str">
            <v>2012-11-30</v>
          </cell>
          <cell r="I1417" t="str">
            <v>14900</v>
          </cell>
        </row>
        <row r="1418">
          <cell r="A1418" t="str">
            <v>481006</v>
          </cell>
          <cell r="B1418" t="str">
            <v>1015</v>
          </cell>
          <cell r="C1418">
            <v>242</v>
          </cell>
          <cell r="D1418" t="str">
            <v>205</v>
          </cell>
          <cell r="E1418" t="str">
            <v>407</v>
          </cell>
          <cell r="F1418">
            <v>0</v>
          </cell>
          <cell r="G1418">
            <v>12</v>
          </cell>
          <cell r="H1418" t="str">
            <v>2012-12-31</v>
          </cell>
          <cell r="I1418" t="str">
            <v>11600</v>
          </cell>
        </row>
        <row r="1419">
          <cell r="A1419" t="str">
            <v>481006</v>
          </cell>
          <cell r="B1419" t="str">
            <v>1015</v>
          </cell>
          <cell r="C1419">
            <v>49081</v>
          </cell>
          <cell r="D1419" t="str">
            <v>205</v>
          </cell>
          <cell r="E1419" t="str">
            <v>407</v>
          </cell>
          <cell r="F1419">
            <v>0</v>
          </cell>
          <cell r="G1419">
            <v>12</v>
          </cell>
          <cell r="H1419" t="str">
            <v>2012-12-31</v>
          </cell>
          <cell r="I1419" t="str">
            <v>14900</v>
          </cell>
        </row>
        <row r="1420">
          <cell r="A1420" t="str">
            <v>481006</v>
          </cell>
          <cell r="B1420" t="str">
            <v>1015</v>
          </cell>
          <cell r="C1420">
            <v>-28365</v>
          </cell>
          <cell r="D1420" t="str">
            <v>205</v>
          </cell>
          <cell r="E1420" t="str">
            <v>453</v>
          </cell>
          <cell r="F1420">
            <v>0</v>
          </cell>
          <cell r="G1420">
            <v>1</v>
          </cell>
          <cell r="H1420" t="str">
            <v>2012-01-31</v>
          </cell>
          <cell r="I1420" t="str">
            <v>15600</v>
          </cell>
        </row>
        <row r="1421">
          <cell r="A1421" t="str">
            <v>481006</v>
          </cell>
          <cell r="B1421" t="str">
            <v>1015</v>
          </cell>
          <cell r="C1421">
            <v>14834</v>
          </cell>
          <cell r="D1421" t="str">
            <v>205</v>
          </cell>
          <cell r="E1421" t="str">
            <v>453</v>
          </cell>
          <cell r="F1421">
            <v>0</v>
          </cell>
          <cell r="G1421">
            <v>2</v>
          </cell>
          <cell r="H1421" t="str">
            <v>2012-02-29</v>
          </cell>
          <cell r="I1421" t="str">
            <v>15600</v>
          </cell>
        </row>
        <row r="1422">
          <cell r="A1422" t="str">
            <v>481006</v>
          </cell>
          <cell r="B1422" t="str">
            <v>1015</v>
          </cell>
          <cell r="C1422">
            <v>-16419</v>
          </cell>
          <cell r="D1422" t="str">
            <v>205</v>
          </cell>
          <cell r="E1422" t="str">
            <v>453</v>
          </cell>
          <cell r="F1422">
            <v>0</v>
          </cell>
          <cell r="G1422">
            <v>3</v>
          </cell>
          <cell r="H1422" t="str">
            <v>2012-03-31</v>
          </cell>
          <cell r="I1422" t="str">
            <v>15600</v>
          </cell>
        </row>
        <row r="1423">
          <cell r="A1423" t="str">
            <v>481006</v>
          </cell>
          <cell r="B1423" t="str">
            <v>1015</v>
          </cell>
          <cell r="C1423">
            <v>11483</v>
          </cell>
          <cell r="D1423" t="str">
            <v>205</v>
          </cell>
          <cell r="E1423" t="str">
            <v>453</v>
          </cell>
          <cell r="F1423">
            <v>0</v>
          </cell>
          <cell r="G1423">
            <v>4</v>
          </cell>
          <cell r="H1423" t="str">
            <v>2012-04-30</v>
          </cell>
          <cell r="I1423" t="str">
            <v>15600</v>
          </cell>
        </row>
        <row r="1424">
          <cell r="A1424" t="str">
            <v>481006</v>
          </cell>
          <cell r="B1424" t="str">
            <v>1015</v>
          </cell>
          <cell r="C1424">
            <v>5703</v>
          </cell>
          <cell r="D1424" t="str">
            <v>205</v>
          </cell>
          <cell r="E1424" t="str">
            <v>453</v>
          </cell>
          <cell r="F1424">
            <v>0</v>
          </cell>
          <cell r="G1424">
            <v>5</v>
          </cell>
          <cell r="H1424" t="str">
            <v>2012-05-31</v>
          </cell>
          <cell r="I1424" t="str">
            <v>15600</v>
          </cell>
        </row>
        <row r="1425">
          <cell r="A1425" t="str">
            <v>481006</v>
          </cell>
          <cell r="B1425" t="str">
            <v>1015</v>
          </cell>
          <cell r="C1425">
            <v>-757</v>
          </cell>
          <cell r="D1425" t="str">
            <v>205</v>
          </cell>
          <cell r="E1425" t="str">
            <v>453</v>
          </cell>
          <cell r="F1425">
            <v>0</v>
          </cell>
          <cell r="G1425">
            <v>6</v>
          </cell>
          <cell r="H1425" t="str">
            <v>2012-06-30</v>
          </cell>
          <cell r="I1425" t="str">
            <v>15600</v>
          </cell>
        </row>
        <row r="1426">
          <cell r="A1426" t="str">
            <v>481006</v>
          </cell>
          <cell r="B1426" t="str">
            <v>1015</v>
          </cell>
          <cell r="C1426">
            <v>3564</v>
          </cell>
          <cell r="D1426" t="str">
            <v>205</v>
          </cell>
          <cell r="E1426" t="str">
            <v>453</v>
          </cell>
          <cell r="F1426">
            <v>0</v>
          </cell>
          <cell r="G1426">
            <v>7</v>
          </cell>
          <cell r="H1426" t="str">
            <v>2012-07-31</v>
          </cell>
          <cell r="I1426" t="str">
            <v>15600</v>
          </cell>
        </row>
        <row r="1427">
          <cell r="A1427" t="str">
            <v>481006</v>
          </cell>
          <cell r="B1427" t="str">
            <v>1015</v>
          </cell>
          <cell r="C1427">
            <v>223</v>
          </cell>
          <cell r="D1427" t="str">
            <v>205</v>
          </cell>
          <cell r="E1427" t="str">
            <v>453</v>
          </cell>
          <cell r="F1427">
            <v>0</v>
          </cell>
          <cell r="G1427">
            <v>8</v>
          </cell>
          <cell r="H1427" t="str">
            <v>2012-08-31</v>
          </cell>
          <cell r="I1427" t="str">
            <v>15600</v>
          </cell>
        </row>
        <row r="1428">
          <cell r="A1428" t="str">
            <v>481006</v>
          </cell>
          <cell r="B1428" t="str">
            <v>1015</v>
          </cell>
          <cell r="C1428">
            <v>-6051</v>
          </cell>
          <cell r="D1428" t="str">
            <v>205</v>
          </cell>
          <cell r="E1428" t="str">
            <v>453</v>
          </cell>
          <cell r="F1428">
            <v>0</v>
          </cell>
          <cell r="G1428">
            <v>9</v>
          </cell>
          <cell r="H1428" t="str">
            <v>2012-09-30</v>
          </cell>
          <cell r="I1428" t="str">
            <v>15600</v>
          </cell>
        </row>
        <row r="1429">
          <cell r="A1429" t="str">
            <v>481006</v>
          </cell>
          <cell r="B1429" t="str">
            <v>1015</v>
          </cell>
          <cell r="C1429">
            <v>7626</v>
          </cell>
          <cell r="D1429" t="str">
            <v>205</v>
          </cell>
          <cell r="E1429" t="str">
            <v>453</v>
          </cell>
          <cell r="F1429">
            <v>0</v>
          </cell>
          <cell r="G1429">
            <v>10</v>
          </cell>
          <cell r="H1429" t="str">
            <v>2012-10-31</v>
          </cell>
          <cell r="I1429" t="str">
            <v>15600</v>
          </cell>
        </row>
        <row r="1430">
          <cell r="A1430" t="str">
            <v>481006</v>
          </cell>
          <cell r="B1430" t="str">
            <v>1015</v>
          </cell>
          <cell r="C1430">
            <v>-24318</v>
          </cell>
          <cell r="D1430" t="str">
            <v>205</v>
          </cell>
          <cell r="E1430" t="str">
            <v>453</v>
          </cell>
          <cell r="F1430">
            <v>0</v>
          </cell>
          <cell r="G1430">
            <v>11</v>
          </cell>
          <cell r="H1430" t="str">
            <v>2012-11-30</v>
          </cell>
          <cell r="I1430" t="str">
            <v>15600</v>
          </cell>
        </row>
        <row r="1431">
          <cell r="A1431" t="str">
            <v>481006</v>
          </cell>
          <cell r="B1431" t="str">
            <v>1015</v>
          </cell>
          <cell r="C1431">
            <v>26148</v>
          </cell>
          <cell r="D1431" t="str">
            <v>205</v>
          </cell>
          <cell r="E1431" t="str">
            <v>453</v>
          </cell>
          <cell r="F1431">
            <v>0</v>
          </cell>
          <cell r="G1431">
            <v>12</v>
          </cell>
          <cell r="H1431" t="str">
            <v>2012-12-31</v>
          </cell>
          <cell r="I1431" t="str">
            <v>15600</v>
          </cell>
        </row>
        <row r="1432">
          <cell r="A1432" t="str">
            <v>481006</v>
          </cell>
          <cell r="B1432" t="str">
            <v>1015</v>
          </cell>
          <cell r="C1432">
            <v>-19</v>
          </cell>
          <cell r="D1432" t="str">
            <v>217</v>
          </cell>
          <cell r="E1432" t="str">
            <v>407</v>
          </cell>
          <cell r="F1432">
            <v>0</v>
          </cell>
          <cell r="G1432">
            <v>1</v>
          </cell>
          <cell r="H1432" t="str">
            <v>2012-01-31</v>
          </cell>
          <cell r="I1432" t="str">
            <v>11600</v>
          </cell>
        </row>
        <row r="1433">
          <cell r="A1433" t="str">
            <v>481006</v>
          </cell>
          <cell r="B1433" t="str">
            <v>1015</v>
          </cell>
          <cell r="C1433">
            <v>-1650</v>
          </cell>
          <cell r="D1433" t="str">
            <v>217</v>
          </cell>
          <cell r="E1433" t="str">
            <v>407</v>
          </cell>
          <cell r="F1433">
            <v>0</v>
          </cell>
          <cell r="G1433">
            <v>1</v>
          </cell>
          <cell r="H1433" t="str">
            <v>2012-01-31</v>
          </cell>
          <cell r="I1433" t="str">
            <v>14900</v>
          </cell>
        </row>
        <row r="1434">
          <cell r="A1434" t="str">
            <v>481006</v>
          </cell>
          <cell r="B1434" t="str">
            <v>1015</v>
          </cell>
          <cell r="C1434">
            <v>-95</v>
          </cell>
          <cell r="D1434" t="str">
            <v>217</v>
          </cell>
          <cell r="E1434" t="str">
            <v>407</v>
          </cell>
          <cell r="F1434">
            <v>0</v>
          </cell>
          <cell r="G1434">
            <v>2</v>
          </cell>
          <cell r="H1434" t="str">
            <v>2012-02-29</v>
          </cell>
          <cell r="I1434" t="str">
            <v>11600</v>
          </cell>
        </row>
        <row r="1435">
          <cell r="A1435" t="str">
            <v>481006</v>
          </cell>
          <cell r="B1435" t="str">
            <v>1015</v>
          </cell>
          <cell r="C1435">
            <v>-36911</v>
          </cell>
          <cell r="D1435" t="str">
            <v>217</v>
          </cell>
          <cell r="E1435" t="str">
            <v>407</v>
          </cell>
          <cell r="F1435">
            <v>0</v>
          </cell>
          <cell r="G1435">
            <v>2</v>
          </cell>
          <cell r="H1435" t="str">
            <v>2012-02-29</v>
          </cell>
          <cell r="I1435" t="str">
            <v>14900</v>
          </cell>
        </row>
        <row r="1436">
          <cell r="A1436" t="str">
            <v>481006</v>
          </cell>
          <cell r="B1436" t="str">
            <v>1015</v>
          </cell>
          <cell r="C1436">
            <v>146</v>
          </cell>
          <cell r="D1436" t="str">
            <v>217</v>
          </cell>
          <cell r="E1436" t="str">
            <v>407</v>
          </cell>
          <cell r="F1436">
            <v>0</v>
          </cell>
          <cell r="G1436">
            <v>3</v>
          </cell>
          <cell r="H1436" t="str">
            <v>2012-03-31</v>
          </cell>
          <cell r="I1436" t="str">
            <v>11600</v>
          </cell>
        </row>
        <row r="1437">
          <cell r="A1437" t="str">
            <v>481006</v>
          </cell>
          <cell r="B1437" t="str">
            <v>1015</v>
          </cell>
          <cell r="C1437">
            <v>61730</v>
          </cell>
          <cell r="D1437" t="str">
            <v>217</v>
          </cell>
          <cell r="E1437" t="str">
            <v>407</v>
          </cell>
          <cell r="F1437">
            <v>0</v>
          </cell>
          <cell r="G1437">
            <v>3</v>
          </cell>
          <cell r="H1437" t="str">
            <v>2012-03-31</v>
          </cell>
          <cell r="I1437" t="str">
            <v>14900</v>
          </cell>
        </row>
        <row r="1438">
          <cell r="A1438" t="str">
            <v>481006</v>
          </cell>
          <cell r="B1438" t="str">
            <v>1015</v>
          </cell>
          <cell r="C1438">
            <v>76</v>
          </cell>
          <cell r="D1438" t="str">
            <v>217</v>
          </cell>
          <cell r="E1438" t="str">
            <v>407</v>
          </cell>
          <cell r="F1438">
            <v>0</v>
          </cell>
          <cell r="G1438">
            <v>4</v>
          </cell>
          <cell r="H1438" t="str">
            <v>2012-04-30</v>
          </cell>
          <cell r="I1438" t="str">
            <v>11600</v>
          </cell>
        </row>
        <row r="1439">
          <cell r="A1439" t="str">
            <v>481006</v>
          </cell>
          <cell r="B1439" t="str">
            <v>1015</v>
          </cell>
          <cell r="C1439">
            <v>41034</v>
          </cell>
          <cell r="D1439" t="str">
            <v>217</v>
          </cell>
          <cell r="E1439" t="str">
            <v>407</v>
          </cell>
          <cell r="F1439">
            <v>0</v>
          </cell>
          <cell r="G1439">
            <v>4</v>
          </cell>
          <cell r="H1439" t="str">
            <v>2012-04-30</v>
          </cell>
          <cell r="I1439" t="str">
            <v>14900</v>
          </cell>
        </row>
        <row r="1440">
          <cell r="A1440" t="str">
            <v>481006</v>
          </cell>
          <cell r="B1440" t="str">
            <v>1015</v>
          </cell>
          <cell r="C1440">
            <v>12</v>
          </cell>
          <cell r="D1440" t="str">
            <v>217</v>
          </cell>
          <cell r="E1440" t="str">
            <v>407</v>
          </cell>
          <cell r="F1440">
            <v>0</v>
          </cell>
          <cell r="G1440">
            <v>5</v>
          </cell>
          <cell r="H1440" t="str">
            <v>2012-05-31</v>
          </cell>
          <cell r="I1440" t="str">
            <v>11600</v>
          </cell>
        </row>
        <row r="1441">
          <cell r="A1441" t="str">
            <v>481006</v>
          </cell>
          <cell r="B1441" t="str">
            <v>1015</v>
          </cell>
          <cell r="C1441">
            <v>22877</v>
          </cell>
          <cell r="D1441" t="str">
            <v>217</v>
          </cell>
          <cell r="E1441" t="str">
            <v>407</v>
          </cell>
          <cell r="F1441">
            <v>0</v>
          </cell>
          <cell r="G1441">
            <v>5</v>
          </cell>
          <cell r="H1441" t="str">
            <v>2012-05-31</v>
          </cell>
          <cell r="I1441" t="str">
            <v>14900</v>
          </cell>
        </row>
        <row r="1442">
          <cell r="A1442" t="str">
            <v>481006</v>
          </cell>
          <cell r="B1442" t="str">
            <v>1015</v>
          </cell>
          <cell r="C1442">
            <v>35</v>
          </cell>
          <cell r="D1442" t="str">
            <v>217</v>
          </cell>
          <cell r="E1442" t="str">
            <v>407</v>
          </cell>
          <cell r="F1442">
            <v>0</v>
          </cell>
          <cell r="G1442">
            <v>6</v>
          </cell>
          <cell r="H1442" t="str">
            <v>2012-06-30</v>
          </cell>
          <cell r="I1442" t="str">
            <v>11600</v>
          </cell>
        </row>
        <row r="1443">
          <cell r="A1443" t="str">
            <v>481006</v>
          </cell>
          <cell r="B1443" t="str">
            <v>1015</v>
          </cell>
          <cell r="C1443">
            <v>17955</v>
          </cell>
          <cell r="D1443" t="str">
            <v>217</v>
          </cell>
          <cell r="E1443" t="str">
            <v>407</v>
          </cell>
          <cell r="F1443">
            <v>0</v>
          </cell>
          <cell r="G1443">
            <v>6</v>
          </cell>
          <cell r="H1443" t="str">
            <v>2012-06-30</v>
          </cell>
          <cell r="I1443" t="str">
            <v>14900</v>
          </cell>
        </row>
        <row r="1444">
          <cell r="A1444" t="str">
            <v>481006</v>
          </cell>
          <cell r="B1444" t="str">
            <v>1015</v>
          </cell>
          <cell r="C1444">
            <v>-7</v>
          </cell>
          <cell r="D1444" t="str">
            <v>217</v>
          </cell>
          <cell r="E1444" t="str">
            <v>407</v>
          </cell>
          <cell r="F1444">
            <v>0</v>
          </cell>
          <cell r="G1444">
            <v>7</v>
          </cell>
          <cell r="H1444" t="str">
            <v>2012-07-31</v>
          </cell>
          <cell r="I1444" t="str">
            <v>11600</v>
          </cell>
        </row>
        <row r="1445">
          <cell r="A1445" t="str">
            <v>481006</v>
          </cell>
          <cell r="B1445" t="str">
            <v>1015</v>
          </cell>
          <cell r="C1445">
            <v>1888</v>
          </cell>
          <cell r="D1445" t="str">
            <v>217</v>
          </cell>
          <cell r="E1445" t="str">
            <v>407</v>
          </cell>
          <cell r="F1445">
            <v>0</v>
          </cell>
          <cell r="G1445">
            <v>7</v>
          </cell>
          <cell r="H1445" t="str">
            <v>2012-07-31</v>
          </cell>
          <cell r="I1445" t="str">
            <v>14900</v>
          </cell>
        </row>
        <row r="1446">
          <cell r="A1446" t="str">
            <v>481006</v>
          </cell>
          <cell r="B1446" t="str">
            <v>1015</v>
          </cell>
          <cell r="C1446">
            <v>3</v>
          </cell>
          <cell r="D1446" t="str">
            <v>217</v>
          </cell>
          <cell r="E1446" t="str">
            <v>407</v>
          </cell>
          <cell r="F1446">
            <v>0</v>
          </cell>
          <cell r="G1446">
            <v>8</v>
          </cell>
          <cell r="H1446" t="str">
            <v>2012-08-31</v>
          </cell>
          <cell r="I1446" t="str">
            <v>11600</v>
          </cell>
        </row>
        <row r="1447">
          <cell r="A1447" t="str">
            <v>481006</v>
          </cell>
          <cell r="B1447" t="str">
            <v>1015</v>
          </cell>
          <cell r="C1447">
            <v>-1267</v>
          </cell>
          <cell r="D1447" t="str">
            <v>217</v>
          </cell>
          <cell r="E1447" t="str">
            <v>407</v>
          </cell>
          <cell r="F1447">
            <v>0</v>
          </cell>
          <cell r="G1447">
            <v>8</v>
          </cell>
          <cell r="H1447" t="str">
            <v>2012-08-31</v>
          </cell>
          <cell r="I1447" t="str">
            <v>14900</v>
          </cell>
        </row>
        <row r="1448">
          <cell r="A1448" t="str">
            <v>481006</v>
          </cell>
          <cell r="B1448" t="str">
            <v>1015</v>
          </cell>
          <cell r="C1448">
            <v>-42</v>
          </cell>
          <cell r="D1448" t="str">
            <v>217</v>
          </cell>
          <cell r="E1448" t="str">
            <v>407</v>
          </cell>
          <cell r="F1448">
            <v>0</v>
          </cell>
          <cell r="G1448">
            <v>9</v>
          </cell>
          <cell r="H1448" t="str">
            <v>2012-09-30</v>
          </cell>
          <cell r="I1448" t="str">
            <v>11600</v>
          </cell>
        </row>
        <row r="1449">
          <cell r="A1449" t="str">
            <v>481006</v>
          </cell>
          <cell r="B1449" t="str">
            <v>1015</v>
          </cell>
          <cell r="C1449">
            <v>-1671</v>
          </cell>
          <cell r="D1449" t="str">
            <v>217</v>
          </cell>
          <cell r="E1449" t="str">
            <v>407</v>
          </cell>
          <cell r="F1449">
            <v>0</v>
          </cell>
          <cell r="G1449">
            <v>9</v>
          </cell>
          <cell r="H1449" t="str">
            <v>2012-09-30</v>
          </cell>
          <cell r="I1449" t="str">
            <v>14900</v>
          </cell>
        </row>
        <row r="1450">
          <cell r="A1450" t="str">
            <v>481006</v>
          </cell>
          <cell r="B1450" t="str">
            <v>1015</v>
          </cell>
          <cell r="C1450">
            <v>-27</v>
          </cell>
          <cell r="D1450" t="str">
            <v>217</v>
          </cell>
          <cell r="E1450" t="str">
            <v>407</v>
          </cell>
          <cell r="F1450">
            <v>0</v>
          </cell>
          <cell r="G1450">
            <v>10</v>
          </cell>
          <cell r="H1450" t="str">
            <v>2012-10-31</v>
          </cell>
          <cell r="I1450" t="str">
            <v>11600</v>
          </cell>
        </row>
        <row r="1451">
          <cell r="A1451" t="str">
            <v>481006</v>
          </cell>
          <cell r="B1451" t="str">
            <v>1015</v>
          </cell>
          <cell r="C1451">
            <v>-42745</v>
          </cell>
          <cell r="D1451" t="str">
            <v>217</v>
          </cell>
          <cell r="E1451" t="str">
            <v>407</v>
          </cell>
          <cell r="F1451">
            <v>0</v>
          </cell>
          <cell r="G1451">
            <v>10</v>
          </cell>
          <cell r="H1451" t="str">
            <v>2012-10-31</v>
          </cell>
          <cell r="I1451" t="str">
            <v>14900</v>
          </cell>
        </row>
        <row r="1452">
          <cell r="A1452" t="str">
            <v>481006</v>
          </cell>
          <cell r="B1452" t="str">
            <v>1015</v>
          </cell>
          <cell r="C1452">
            <v>-125</v>
          </cell>
          <cell r="D1452" t="str">
            <v>217</v>
          </cell>
          <cell r="E1452" t="str">
            <v>407</v>
          </cell>
          <cell r="F1452">
            <v>0</v>
          </cell>
          <cell r="G1452">
            <v>11</v>
          </cell>
          <cell r="H1452" t="str">
            <v>2012-11-30</v>
          </cell>
          <cell r="I1452" t="str">
            <v>11600</v>
          </cell>
        </row>
        <row r="1453">
          <cell r="A1453" t="str">
            <v>481006</v>
          </cell>
          <cell r="B1453" t="str">
            <v>1015</v>
          </cell>
          <cell r="C1453">
            <v>-75548</v>
          </cell>
          <cell r="D1453" t="str">
            <v>217</v>
          </cell>
          <cell r="E1453" t="str">
            <v>407</v>
          </cell>
          <cell r="F1453">
            <v>0</v>
          </cell>
          <cell r="G1453">
            <v>11</v>
          </cell>
          <cell r="H1453" t="str">
            <v>2012-11-30</v>
          </cell>
          <cell r="I1453" t="str">
            <v>14900</v>
          </cell>
        </row>
        <row r="1454">
          <cell r="A1454" t="str">
            <v>481006</v>
          </cell>
          <cell r="B1454" t="str">
            <v>1015</v>
          </cell>
          <cell r="C1454">
            <v>-449</v>
          </cell>
          <cell r="D1454" t="str">
            <v>217</v>
          </cell>
          <cell r="E1454" t="str">
            <v>407</v>
          </cell>
          <cell r="F1454">
            <v>0</v>
          </cell>
          <cell r="G1454">
            <v>12</v>
          </cell>
          <cell r="H1454" t="str">
            <v>2012-12-31</v>
          </cell>
          <cell r="I1454" t="str">
            <v>11600</v>
          </cell>
        </row>
        <row r="1455">
          <cell r="A1455" t="str">
            <v>481006</v>
          </cell>
          <cell r="B1455" t="str">
            <v>1015</v>
          </cell>
          <cell r="C1455">
            <v>-192477</v>
          </cell>
          <cell r="D1455" t="str">
            <v>217</v>
          </cell>
          <cell r="E1455" t="str">
            <v>407</v>
          </cell>
          <cell r="F1455">
            <v>0</v>
          </cell>
          <cell r="G1455">
            <v>12</v>
          </cell>
          <cell r="H1455" t="str">
            <v>2012-12-31</v>
          </cell>
          <cell r="I1455" t="str">
            <v>14900</v>
          </cell>
        </row>
        <row r="1456">
          <cell r="A1456" t="str">
            <v>489300</v>
          </cell>
          <cell r="B1456" t="str">
            <v>1015</v>
          </cell>
          <cell r="C1456">
            <v>-5865.47</v>
          </cell>
          <cell r="D1456" t="str">
            <v>217</v>
          </cell>
          <cell r="E1456" t="str">
            <v>405</v>
          </cell>
          <cell r="F1456">
            <v>0</v>
          </cell>
          <cell r="G1456">
            <v>1</v>
          </cell>
          <cell r="H1456" t="str">
            <v>2012-01-31</v>
          </cell>
          <cell r="I1456" t="str">
            <v>14900</v>
          </cell>
        </row>
        <row r="1457">
          <cell r="A1457" t="str">
            <v>489300</v>
          </cell>
          <cell r="B1457" t="str">
            <v>1015</v>
          </cell>
          <cell r="C1457">
            <v>-8569.02</v>
          </cell>
          <cell r="D1457" t="str">
            <v>217</v>
          </cell>
          <cell r="E1457" t="str">
            <v>405</v>
          </cell>
          <cell r="F1457">
            <v>0</v>
          </cell>
          <cell r="G1457">
            <v>2</v>
          </cell>
          <cell r="H1457" t="str">
            <v>2012-02-29</v>
          </cell>
          <cell r="I1457" t="str">
            <v>14900</v>
          </cell>
        </row>
        <row r="1458">
          <cell r="A1458" t="str">
            <v>489300</v>
          </cell>
          <cell r="B1458" t="str">
            <v>1015</v>
          </cell>
          <cell r="C1458">
            <v>-7880.91</v>
          </cell>
          <cell r="D1458" t="str">
            <v>217</v>
          </cell>
          <cell r="E1458" t="str">
            <v>405</v>
          </cell>
          <cell r="F1458">
            <v>0</v>
          </cell>
          <cell r="G1458">
            <v>3</v>
          </cell>
          <cell r="H1458" t="str">
            <v>2012-03-31</v>
          </cell>
          <cell r="I1458" t="str">
            <v>14900</v>
          </cell>
        </row>
        <row r="1459">
          <cell r="A1459" t="str">
            <v>489300</v>
          </cell>
          <cell r="B1459" t="str">
            <v>1015</v>
          </cell>
          <cell r="C1459">
            <v>-7424.13</v>
          </cell>
          <cell r="D1459" t="str">
            <v>217</v>
          </cell>
          <cell r="E1459" t="str">
            <v>405</v>
          </cell>
          <cell r="F1459">
            <v>0</v>
          </cell>
          <cell r="G1459">
            <v>4</v>
          </cell>
          <cell r="H1459" t="str">
            <v>2012-04-30</v>
          </cell>
          <cell r="I1459" t="str">
            <v>14900</v>
          </cell>
        </row>
        <row r="1460">
          <cell r="A1460" t="str">
            <v>489300</v>
          </cell>
          <cell r="B1460" t="str">
            <v>1015</v>
          </cell>
          <cell r="C1460">
            <v>-6872.63</v>
          </cell>
          <cell r="D1460" t="str">
            <v>217</v>
          </cell>
          <cell r="E1460" t="str">
            <v>405</v>
          </cell>
          <cell r="F1460">
            <v>0</v>
          </cell>
          <cell r="G1460">
            <v>5</v>
          </cell>
          <cell r="H1460" t="str">
            <v>2012-05-31</v>
          </cell>
          <cell r="I1460" t="str">
            <v>14900</v>
          </cell>
        </row>
        <row r="1461">
          <cell r="A1461" t="str">
            <v>489300</v>
          </cell>
          <cell r="B1461" t="str">
            <v>1015</v>
          </cell>
          <cell r="C1461">
            <v>-6021.72</v>
          </cell>
          <cell r="D1461" t="str">
            <v>217</v>
          </cell>
          <cell r="E1461" t="str">
            <v>405</v>
          </cell>
          <cell r="F1461">
            <v>0</v>
          </cell>
          <cell r="G1461">
            <v>6</v>
          </cell>
          <cell r="H1461" t="str">
            <v>2012-06-30</v>
          </cell>
          <cell r="I1461" t="str">
            <v>14900</v>
          </cell>
        </row>
        <row r="1462">
          <cell r="A1462" t="str">
            <v>489300</v>
          </cell>
          <cell r="B1462" t="str">
            <v>1015</v>
          </cell>
          <cell r="C1462">
            <v>-6119.96</v>
          </cell>
          <cell r="D1462" t="str">
            <v>217</v>
          </cell>
          <cell r="E1462" t="str">
            <v>405</v>
          </cell>
          <cell r="F1462">
            <v>0</v>
          </cell>
          <cell r="G1462">
            <v>7</v>
          </cell>
          <cell r="H1462" t="str">
            <v>2012-07-31</v>
          </cell>
          <cell r="I1462" t="str">
            <v>14900</v>
          </cell>
        </row>
        <row r="1463">
          <cell r="A1463" t="str">
            <v>489300</v>
          </cell>
          <cell r="B1463" t="str">
            <v>1015</v>
          </cell>
          <cell r="C1463">
            <v>-5628.03</v>
          </cell>
          <cell r="D1463" t="str">
            <v>217</v>
          </cell>
          <cell r="E1463" t="str">
            <v>405</v>
          </cell>
          <cell r="F1463">
            <v>0</v>
          </cell>
          <cell r="G1463">
            <v>8</v>
          </cell>
          <cell r="H1463" t="str">
            <v>2012-08-31</v>
          </cell>
          <cell r="I1463" t="str">
            <v>14900</v>
          </cell>
        </row>
        <row r="1464">
          <cell r="A1464" t="str">
            <v>489300</v>
          </cell>
          <cell r="B1464" t="str">
            <v>1015</v>
          </cell>
          <cell r="C1464">
            <v>-9280.9699999999993</v>
          </cell>
          <cell r="D1464" t="str">
            <v>217</v>
          </cell>
          <cell r="E1464" t="str">
            <v>405</v>
          </cell>
          <cell r="F1464">
            <v>0</v>
          </cell>
          <cell r="G1464">
            <v>9</v>
          </cell>
          <cell r="H1464" t="str">
            <v>2012-09-30</v>
          </cell>
          <cell r="I1464" t="str">
            <v>14900</v>
          </cell>
        </row>
        <row r="1465">
          <cell r="A1465" t="str">
            <v>489300</v>
          </cell>
          <cell r="B1465" t="str">
            <v>1015</v>
          </cell>
          <cell r="C1465">
            <v>-9791.52</v>
          </cell>
          <cell r="D1465" t="str">
            <v>217</v>
          </cell>
          <cell r="E1465" t="str">
            <v>405</v>
          </cell>
          <cell r="F1465">
            <v>0</v>
          </cell>
          <cell r="G1465">
            <v>10</v>
          </cell>
          <cell r="H1465" t="str">
            <v>2012-10-31</v>
          </cell>
          <cell r="I1465" t="str">
            <v>14900</v>
          </cell>
        </row>
        <row r="1466">
          <cell r="A1466" t="str">
            <v>489300</v>
          </cell>
          <cell r="B1466" t="str">
            <v>1015</v>
          </cell>
          <cell r="C1466">
            <v>-10177.16</v>
          </cell>
          <cell r="D1466" t="str">
            <v>217</v>
          </cell>
          <cell r="E1466" t="str">
            <v>405</v>
          </cell>
          <cell r="F1466">
            <v>0</v>
          </cell>
          <cell r="G1466">
            <v>11</v>
          </cell>
          <cell r="H1466" t="str">
            <v>2012-11-30</v>
          </cell>
          <cell r="I1466" t="str">
            <v>14900</v>
          </cell>
        </row>
        <row r="1467">
          <cell r="A1467" t="str">
            <v>489300</v>
          </cell>
          <cell r="B1467" t="str">
            <v>1015</v>
          </cell>
          <cell r="C1467">
            <v>-20850.650000000001</v>
          </cell>
          <cell r="D1467" t="str">
            <v>217</v>
          </cell>
          <cell r="E1467" t="str">
            <v>405</v>
          </cell>
          <cell r="F1467">
            <v>0</v>
          </cell>
          <cell r="G1467">
            <v>12</v>
          </cell>
          <cell r="H1467" t="str">
            <v>2012-12-31</v>
          </cell>
          <cell r="I1467" t="str">
            <v>14900</v>
          </cell>
        </row>
        <row r="1468">
          <cell r="A1468" t="str">
            <v>489300</v>
          </cell>
          <cell r="B1468" t="str">
            <v>1015</v>
          </cell>
          <cell r="C1468">
            <v>-10816.46</v>
          </cell>
          <cell r="D1468" t="str">
            <v>217</v>
          </cell>
          <cell r="E1468" t="str">
            <v>406</v>
          </cell>
          <cell r="F1468">
            <v>0</v>
          </cell>
          <cell r="G1468">
            <v>1</v>
          </cell>
          <cell r="H1468" t="str">
            <v>2012-01-31</v>
          </cell>
          <cell r="I1468" t="str">
            <v>14900</v>
          </cell>
        </row>
        <row r="1469">
          <cell r="A1469" t="str">
            <v>489300</v>
          </cell>
          <cell r="B1469" t="str">
            <v>1015</v>
          </cell>
          <cell r="C1469">
            <v>-13794</v>
          </cell>
          <cell r="D1469" t="str">
            <v>217</v>
          </cell>
          <cell r="E1469" t="str">
            <v>406</v>
          </cell>
          <cell r="F1469">
            <v>0</v>
          </cell>
          <cell r="G1469">
            <v>2</v>
          </cell>
          <cell r="H1469" t="str">
            <v>2012-02-29</v>
          </cell>
          <cell r="I1469" t="str">
            <v>14900</v>
          </cell>
        </row>
        <row r="1470">
          <cell r="A1470" t="str">
            <v>489300</v>
          </cell>
          <cell r="B1470" t="str">
            <v>1015</v>
          </cell>
          <cell r="C1470">
            <v>-13872.23</v>
          </cell>
          <cell r="D1470" t="str">
            <v>217</v>
          </cell>
          <cell r="E1470" t="str">
            <v>406</v>
          </cell>
          <cell r="F1470">
            <v>0</v>
          </cell>
          <cell r="G1470">
            <v>3</v>
          </cell>
          <cell r="H1470" t="str">
            <v>2012-03-31</v>
          </cell>
          <cell r="I1470" t="str">
            <v>14900</v>
          </cell>
        </row>
        <row r="1471">
          <cell r="A1471" t="str">
            <v>489300</v>
          </cell>
          <cell r="B1471" t="str">
            <v>1015</v>
          </cell>
          <cell r="C1471">
            <v>-12997.66</v>
          </cell>
          <cell r="D1471" t="str">
            <v>217</v>
          </cell>
          <cell r="E1471" t="str">
            <v>406</v>
          </cell>
          <cell r="F1471">
            <v>0</v>
          </cell>
          <cell r="G1471">
            <v>4</v>
          </cell>
          <cell r="H1471" t="str">
            <v>2012-04-30</v>
          </cell>
          <cell r="I1471" t="str">
            <v>14900</v>
          </cell>
        </row>
        <row r="1472">
          <cell r="A1472" t="str">
            <v>489300</v>
          </cell>
          <cell r="B1472" t="str">
            <v>1015</v>
          </cell>
          <cell r="C1472">
            <v>-14518.25</v>
          </cell>
          <cell r="D1472" t="str">
            <v>217</v>
          </cell>
          <cell r="E1472" t="str">
            <v>406</v>
          </cell>
          <cell r="F1472">
            <v>0</v>
          </cell>
          <cell r="G1472">
            <v>5</v>
          </cell>
          <cell r="H1472" t="str">
            <v>2012-05-31</v>
          </cell>
          <cell r="I1472" t="str">
            <v>14900</v>
          </cell>
        </row>
        <row r="1473">
          <cell r="A1473" t="str">
            <v>489300</v>
          </cell>
          <cell r="B1473" t="str">
            <v>1015</v>
          </cell>
          <cell r="C1473">
            <v>-12609.45</v>
          </cell>
          <cell r="D1473" t="str">
            <v>217</v>
          </cell>
          <cell r="E1473" t="str">
            <v>406</v>
          </cell>
          <cell r="F1473">
            <v>0</v>
          </cell>
          <cell r="G1473">
            <v>6</v>
          </cell>
          <cell r="H1473" t="str">
            <v>2012-06-30</v>
          </cell>
          <cell r="I1473" t="str">
            <v>14900</v>
          </cell>
        </row>
        <row r="1474">
          <cell r="A1474" t="str">
            <v>489300</v>
          </cell>
          <cell r="B1474" t="str">
            <v>1015</v>
          </cell>
          <cell r="C1474">
            <v>-12726</v>
          </cell>
          <cell r="D1474" t="str">
            <v>217</v>
          </cell>
          <cell r="E1474" t="str">
            <v>406</v>
          </cell>
          <cell r="F1474">
            <v>0</v>
          </cell>
          <cell r="G1474">
            <v>7</v>
          </cell>
          <cell r="H1474" t="str">
            <v>2012-07-31</v>
          </cell>
          <cell r="I1474" t="str">
            <v>14900</v>
          </cell>
        </row>
        <row r="1475">
          <cell r="A1475" t="str">
            <v>489300</v>
          </cell>
          <cell r="B1475" t="str">
            <v>1015</v>
          </cell>
          <cell r="C1475">
            <v>-13524.72</v>
          </cell>
          <cell r="D1475" t="str">
            <v>217</v>
          </cell>
          <cell r="E1475" t="str">
            <v>406</v>
          </cell>
          <cell r="F1475">
            <v>0</v>
          </cell>
          <cell r="G1475">
            <v>8</v>
          </cell>
          <cell r="H1475" t="str">
            <v>2012-08-31</v>
          </cell>
          <cell r="I1475" t="str">
            <v>14900</v>
          </cell>
        </row>
        <row r="1476">
          <cell r="A1476" t="str">
            <v>489300</v>
          </cell>
          <cell r="B1476" t="str">
            <v>1015</v>
          </cell>
          <cell r="C1476">
            <v>-14613.55</v>
          </cell>
          <cell r="D1476" t="str">
            <v>217</v>
          </cell>
          <cell r="E1476" t="str">
            <v>406</v>
          </cell>
          <cell r="F1476">
            <v>0</v>
          </cell>
          <cell r="G1476">
            <v>9</v>
          </cell>
          <cell r="H1476" t="str">
            <v>2012-09-30</v>
          </cell>
          <cell r="I1476" t="str">
            <v>14900</v>
          </cell>
        </row>
        <row r="1477">
          <cell r="A1477" t="str">
            <v>489300</v>
          </cell>
          <cell r="B1477" t="str">
            <v>1015</v>
          </cell>
          <cell r="C1477">
            <v>-16370.18</v>
          </cell>
          <cell r="D1477" t="str">
            <v>217</v>
          </cell>
          <cell r="E1477" t="str">
            <v>406</v>
          </cell>
          <cell r="F1477">
            <v>0</v>
          </cell>
          <cell r="G1477">
            <v>10</v>
          </cell>
          <cell r="H1477" t="str">
            <v>2012-10-31</v>
          </cell>
          <cell r="I1477" t="str">
            <v>14900</v>
          </cell>
        </row>
        <row r="1478">
          <cell r="A1478" t="str">
            <v>489300</v>
          </cell>
          <cell r="B1478" t="str">
            <v>1015</v>
          </cell>
          <cell r="C1478">
            <v>-16284.5</v>
          </cell>
          <cell r="D1478" t="str">
            <v>217</v>
          </cell>
          <cell r="E1478" t="str">
            <v>406</v>
          </cell>
          <cell r="F1478">
            <v>0</v>
          </cell>
          <cell r="G1478">
            <v>11</v>
          </cell>
          <cell r="H1478" t="str">
            <v>2012-11-30</v>
          </cell>
          <cell r="I1478" t="str">
            <v>14900</v>
          </cell>
        </row>
        <row r="1479">
          <cell r="A1479" t="str">
            <v>489300</v>
          </cell>
          <cell r="B1479" t="str">
            <v>1015</v>
          </cell>
          <cell r="C1479">
            <v>-25691.57</v>
          </cell>
          <cell r="D1479" t="str">
            <v>217</v>
          </cell>
          <cell r="E1479" t="str">
            <v>406</v>
          </cell>
          <cell r="F1479">
            <v>0</v>
          </cell>
          <cell r="G1479">
            <v>12</v>
          </cell>
          <cell r="H1479" t="str">
            <v>2012-12-31</v>
          </cell>
          <cell r="I1479" t="str">
            <v>14900</v>
          </cell>
        </row>
        <row r="1480">
          <cell r="A1480" t="str">
            <v>489300</v>
          </cell>
          <cell r="B1480" t="str">
            <v>1015</v>
          </cell>
          <cell r="C1480">
            <v>-85564.14</v>
          </cell>
          <cell r="D1480" t="str">
            <v>250</v>
          </cell>
          <cell r="E1480" t="str">
            <v>405</v>
          </cell>
          <cell r="F1480">
            <v>-433404</v>
          </cell>
          <cell r="G1480">
            <v>1</v>
          </cell>
          <cell r="H1480" t="str">
            <v>2012-01-31</v>
          </cell>
          <cell r="I1480" t="str">
            <v>14900</v>
          </cell>
        </row>
        <row r="1481">
          <cell r="A1481" t="str">
            <v>489300</v>
          </cell>
          <cell r="B1481" t="str">
            <v>1015</v>
          </cell>
          <cell r="C1481">
            <v>-85334.51</v>
          </cell>
          <cell r="D1481" t="str">
            <v>250</v>
          </cell>
          <cell r="E1481" t="str">
            <v>405</v>
          </cell>
          <cell r="F1481">
            <v>-450406</v>
          </cell>
          <cell r="G1481">
            <v>2</v>
          </cell>
          <cell r="H1481" t="str">
            <v>2012-02-29</v>
          </cell>
          <cell r="I1481" t="str">
            <v>14900</v>
          </cell>
        </row>
        <row r="1482">
          <cell r="A1482" t="str">
            <v>489300</v>
          </cell>
          <cell r="B1482" t="str">
            <v>1015</v>
          </cell>
          <cell r="C1482">
            <v>-85754.09</v>
          </cell>
          <cell r="D1482" t="str">
            <v>250</v>
          </cell>
          <cell r="E1482" t="str">
            <v>405</v>
          </cell>
          <cell r="F1482">
            <v>-453327</v>
          </cell>
          <cell r="G1482">
            <v>3</v>
          </cell>
          <cell r="H1482" t="str">
            <v>2012-03-31</v>
          </cell>
          <cell r="I1482" t="str">
            <v>14900</v>
          </cell>
        </row>
        <row r="1483">
          <cell r="A1483" t="str">
            <v>489300</v>
          </cell>
          <cell r="B1483" t="str">
            <v>1015</v>
          </cell>
          <cell r="C1483">
            <v>-71146.36</v>
          </cell>
          <cell r="D1483" t="str">
            <v>250</v>
          </cell>
          <cell r="E1483" t="str">
            <v>405</v>
          </cell>
          <cell r="F1483">
            <v>-429846</v>
          </cell>
          <cell r="G1483">
            <v>4</v>
          </cell>
          <cell r="H1483" t="str">
            <v>2012-04-30</v>
          </cell>
          <cell r="I1483" t="str">
            <v>14900</v>
          </cell>
        </row>
        <row r="1484">
          <cell r="A1484" t="str">
            <v>489300</v>
          </cell>
          <cell r="B1484" t="str">
            <v>1015</v>
          </cell>
          <cell r="C1484">
            <v>-76638.539999999994</v>
          </cell>
          <cell r="D1484" t="str">
            <v>250</v>
          </cell>
          <cell r="E1484" t="str">
            <v>405</v>
          </cell>
          <cell r="F1484">
            <v>-384479</v>
          </cell>
          <cell r="G1484">
            <v>5</v>
          </cell>
          <cell r="H1484" t="str">
            <v>2012-05-31</v>
          </cell>
          <cell r="I1484" t="str">
            <v>14900</v>
          </cell>
        </row>
        <row r="1485">
          <cell r="A1485" t="str">
            <v>489300</v>
          </cell>
          <cell r="B1485" t="str">
            <v>1015</v>
          </cell>
          <cell r="C1485">
            <v>-66859.759999999995</v>
          </cell>
          <cell r="D1485" t="str">
            <v>250</v>
          </cell>
          <cell r="E1485" t="str">
            <v>405</v>
          </cell>
          <cell r="F1485">
            <v>-322624</v>
          </cell>
          <cell r="G1485">
            <v>6</v>
          </cell>
          <cell r="H1485" t="str">
            <v>2012-06-30</v>
          </cell>
          <cell r="I1485" t="str">
            <v>14900</v>
          </cell>
        </row>
        <row r="1486">
          <cell r="A1486" t="str">
            <v>489300</v>
          </cell>
          <cell r="B1486" t="str">
            <v>1015</v>
          </cell>
          <cell r="C1486">
            <v>-67852.429999999993</v>
          </cell>
          <cell r="D1486" t="str">
            <v>250</v>
          </cell>
          <cell r="E1486" t="str">
            <v>405</v>
          </cell>
          <cell r="F1486">
            <v>-338021</v>
          </cell>
          <cell r="G1486">
            <v>7</v>
          </cell>
          <cell r="H1486" t="str">
            <v>2012-07-31</v>
          </cell>
          <cell r="I1486" t="str">
            <v>14900</v>
          </cell>
        </row>
        <row r="1487">
          <cell r="A1487" t="str">
            <v>489300</v>
          </cell>
          <cell r="B1487" t="str">
            <v>1015</v>
          </cell>
          <cell r="C1487">
            <v>-62900.37</v>
          </cell>
          <cell r="D1487" t="str">
            <v>250</v>
          </cell>
          <cell r="E1487" t="str">
            <v>405</v>
          </cell>
          <cell r="F1487">
            <v>-297599</v>
          </cell>
          <cell r="G1487">
            <v>8</v>
          </cell>
          <cell r="H1487" t="str">
            <v>2012-08-31</v>
          </cell>
          <cell r="I1487" t="str">
            <v>14900</v>
          </cell>
        </row>
        <row r="1488">
          <cell r="A1488" t="str">
            <v>489300</v>
          </cell>
          <cell r="B1488" t="str">
            <v>1015</v>
          </cell>
          <cell r="C1488">
            <v>-65932.990000000005</v>
          </cell>
          <cell r="D1488" t="str">
            <v>250</v>
          </cell>
          <cell r="E1488" t="str">
            <v>405</v>
          </cell>
          <cell r="F1488">
            <v>-321187</v>
          </cell>
          <cell r="G1488">
            <v>9</v>
          </cell>
          <cell r="H1488" t="str">
            <v>2012-09-30</v>
          </cell>
          <cell r="I1488" t="str">
            <v>14900</v>
          </cell>
        </row>
        <row r="1489">
          <cell r="A1489" t="str">
            <v>489300</v>
          </cell>
          <cell r="B1489" t="str">
            <v>1015</v>
          </cell>
          <cell r="C1489">
            <v>-82140.59</v>
          </cell>
          <cell r="D1489" t="str">
            <v>250</v>
          </cell>
          <cell r="E1489" t="str">
            <v>405</v>
          </cell>
          <cell r="F1489">
            <v>-397703</v>
          </cell>
          <cell r="G1489">
            <v>10</v>
          </cell>
          <cell r="H1489" t="str">
            <v>2012-10-31</v>
          </cell>
          <cell r="I1489" t="str">
            <v>14900</v>
          </cell>
        </row>
        <row r="1490">
          <cell r="A1490" t="str">
            <v>489300</v>
          </cell>
          <cell r="B1490" t="str">
            <v>1015</v>
          </cell>
          <cell r="C1490">
            <v>-87620.479999999996</v>
          </cell>
          <cell r="D1490" t="str">
            <v>250</v>
          </cell>
          <cell r="E1490" t="str">
            <v>405</v>
          </cell>
          <cell r="F1490">
            <v>-413624</v>
          </cell>
          <cell r="G1490">
            <v>11</v>
          </cell>
          <cell r="H1490" t="str">
            <v>2012-11-30</v>
          </cell>
          <cell r="I1490" t="str">
            <v>14900</v>
          </cell>
        </row>
        <row r="1491">
          <cell r="A1491" t="str">
            <v>489300</v>
          </cell>
          <cell r="B1491" t="str">
            <v>1015</v>
          </cell>
          <cell r="C1491">
            <v>-102686.57</v>
          </cell>
          <cell r="D1491" t="str">
            <v>250</v>
          </cell>
          <cell r="E1491" t="str">
            <v>405</v>
          </cell>
          <cell r="F1491">
            <v>-583810</v>
          </cell>
          <cell r="G1491">
            <v>12</v>
          </cell>
          <cell r="H1491" t="str">
            <v>2012-12-31</v>
          </cell>
          <cell r="I1491" t="str">
            <v>14900</v>
          </cell>
        </row>
        <row r="1492">
          <cell r="A1492" t="str">
            <v>489300</v>
          </cell>
          <cell r="B1492" t="str">
            <v>1015</v>
          </cell>
          <cell r="C1492">
            <v>-464371.48</v>
          </cell>
          <cell r="D1492" t="str">
            <v>250</v>
          </cell>
          <cell r="E1492" t="str">
            <v>406</v>
          </cell>
          <cell r="F1492">
            <v>-2320398</v>
          </cell>
          <cell r="G1492">
            <v>1</v>
          </cell>
          <cell r="H1492" t="str">
            <v>2012-01-31</v>
          </cell>
          <cell r="I1492" t="str">
            <v>14900</v>
          </cell>
        </row>
        <row r="1493">
          <cell r="A1493" t="str">
            <v>489300</v>
          </cell>
          <cell r="B1493" t="str">
            <v>1015</v>
          </cell>
          <cell r="C1493">
            <v>-445787.83</v>
          </cell>
          <cell r="D1493" t="str">
            <v>250</v>
          </cell>
          <cell r="E1493" t="str">
            <v>406</v>
          </cell>
          <cell r="F1493">
            <v>-2146180</v>
          </cell>
          <cell r="G1493">
            <v>2</v>
          </cell>
          <cell r="H1493" t="str">
            <v>2012-02-29</v>
          </cell>
          <cell r="I1493" t="str">
            <v>14900</v>
          </cell>
        </row>
        <row r="1494">
          <cell r="A1494" t="str">
            <v>489300</v>
          </cell>
          <cell r="B1494" t="str">
            <v>1015</v>
          </cell>
          <cell r="C1494">
            <v>-435299.4</v>
          </cell>
          <cell r="D1494" t="str">
            <v>250</v>
          </cell>
          <cell r="E1494" t="str">
            <v>406</v>
          </cell>
          <cell r="F1494">
            <v>-2108758</v>
          </cell>
          <cell r="G1494">
            <v>3</v>
          </cell>
          <cell r="H1494" t="str">
            <v>2012-03-31</v>
          </cell>
          <cell r="I1494" t="str">
            <v>14900</v>
          </cell>
        </row>
        <row r="1495">
          <cell r="A1495" t="str">
            <v>489300</v>
          </cell>
          <cell r="B1495" t="str">
            <v>1015</v>
          </cell>
          <cell r="C1495">
            <v>-411189.74</v>
          </cell>
          <cell r="D1495" t="str">
            <v>250</v>
          </cell>
          <cell r="E1495" t="str">
            <v>406</v>
          </cell>
          <cell r="F1495">
            <v>-1942043</v>
          </cell>
          <cell r="G1495">
            <v>4</v>
          </cell>
          <cell r="H1495" t="str">
            <v>2012-04-30</v>
          </cell>
          <cell r="I1495" t="str">
            <v>14900</v>
          </cell>
        </row>
        <row r="1496">
          <cell r="A1496" t="str">
            <v>489300</v>
          </cell>
          <cell r="B1496" t="str">
            <v>1015</v>
          </cell>
          <cell r="C1496">
            <v>-463346.12</v>
          </cell>
          <cell r="D1496" t="str">
            <v>250</v>
          </cell>
          <cell r="E1496" t="str">
            <v>406</v>
          </cell>
          <cell r="F1496">
            <v>-2332387</v>
          </cell>
          <cell r="G1496">
            <v>5</v>
          </cell>
          <cell r="H1496" t="str">
            <v>2012-05-31</v>
          </cell>
          <cell r="I1496" t="str">
            <v>14900</v>
          </cell>
        </row>
        <row r="1497">
          <cell r="A1497" t="str">
            <v>489300</v>
          </cell>
          <cell r="B1497" t="str">
            <v>1015</v>
          </cell>
          <cell r="C1497">
            <v>-400402.67</v>
          </cell>
          <cell r="D1497" t="str">
            <v>250</v>
          </cell>
          <cell r="E1497" t="str">
            <v>406</v>
          </cell>
          <cell r="F1497">
            <v>-1845727</v>
          </cell>
          <cell r="G1497">
            <v>6</v>
          </cell>
          <cell r="H1497" t="str">
            <v>2012-06-30</v>
          </cell>
          <cell r="I1497" t="str">
            <v>14900</v>
          </cell>
        </row>
        <row r="1498">
          <cell r="A1498" t="str">
            <v>489300</v>
          </cell>
          <cell r="B1498" t="str">
            <v>1015</v>
          </cell>
          <cell r="C1498">
            <v>-597584.4</v>
          </cell>
          <cell r="D1498" t="str">
            <v>250</v>
          </cell>
          <cell r="E1498" t="str">
            <v>406</v>
          </cell>
          <cell r="F1498">
            <v>-1824511</v>
          </cell>
          <cell r="G1498">
            <v>7</v>
          </cell>
          <cell r="H1498" t="str">
            <v>2012-07-31</v>
          </cell>
          <cell r="I1498" t="str">
            <v>14900</v>
          </cell>
        </row>
        <row r="1499">
          <cell r="A1499" t="str">
            <v>489300</v>
          </cell>
          <cell r="B1499" t="str">
            <v>1015</v>
          </cell>
          <cell r="C1499">
            <v>-436886.57</v>
          </cell>
          <cell r="D1499" t="str">
            <v>250</v>
          </cell>
          <cell r="E1499" t="str">
            <v>406</v>
          </cell>
          <cell r="F1499">
            <v>-1981093</v>
          </cell>
          <cell r="G1499">
            <v>8</v>
          </cell>
          <cell r="H1499" t="str">
            <v>2012-08-31</v>
          </cell>
          <cell r="I1499" t="str">
            <v>14900</v>
          </cell>
        </row>
        <row r="1500">
          <cell r="A1500" t="str">
            <v>489300</v>
          </cell>
          <cell r="B1500" t="str">
            <v>1015</v>
          </cell>
          <cell r="C1500">
            <v>-421061.38</v>
          </cell>
          <cell r="D1500" t="str">
            <v>250</v>
          </cell>
          <cell r="E1500" t="str">
            <v>406</v>
          </cell>
          <cell r="F1500">
            <v>-1857396</v>
          </cell>
          <cell r="G1500">
            <v>9</v>
          </cell>
          <cell r="H1500" t="str">
            <v>2012-09-30</v>
          </cell>
          <cell r="I1500" t="str">
            <v>14900</v>
          </cell>
        </row>
        <row r="1501">
          <cell r="A1501" t="str">
            <v>489300</v>
          </cell>
          <cell r="B1501" t="str">
            <v>1015</v>
          </cell>
          <cell r="C1501">
            <v>-465606.40000000002</v>
          </cell>
          <cell r="D1501" t="str">
            <v>250</v>
          </cell>
          <cell r="E1501" t="str">
            <v>406</v>
          </cell>
          <cell r="F1501">
            <v>-2162607</v>
          </cell>
          <cell r="G1501">
            <v>10</v>
          </cell>
          <cell r="H1501" t="str">
            <v>2012-10-31</v>
          </cell>
          <cell r="I1501" t="str">
            <v>14900</v>
          </cell>
        </row>
        <row r="1502">
          <cell r="A1502" t="str">
            <v>489300</v>
          </cell>
          <cell r="B1502" t="str">
            <v>1015</v>
          </cell>
          <cell r="C1502">
            <v>-464975.68</v>
          </cell>
          <cell r="D1502" t="str">
            <v>250</v>
          </cell>
          <cell r="E1502" t="str">
            <v>406</v>
          </cell>
          <cell r="F1502">
            <v>-2138196</v>
          </cell>
          <cell r="G1502">
            <v>11</v>
          </cell>
          <cell r="H1502" t="str">
            <v>2012-11-30</v>
          </cell>
          <cell r="I1502" t="str">
            <v>14900</v>
          </cell>
        </row>
        <row r="1503">
          <cell r="A1503" t="str">
            <v>489300</v>
          </cell>
          <cell r="B1503" t="str">
            <v>1015</v>
          </cell>
          <cell r="C1503">
            <v>-483370.13</v>
          </cell>
          <cell r="D1503" t="str">
            <v>250</v>
          </cell>
          <cell r="E1503" t="str">
            <v>406</v>
          </cell>
          <cell r="F1503">
            <v>-2266821</v>
          </cell>
          <cell r="G1503">
            <v>12</v>
          </cell>
          <cell r="H1503" t="str">
            <v>2012-12-31</v>
          </cell>
          <cell r="I1503" t="str">
            <v>14900</v>
          </cell>
        </row>
        <row r="1504">
          <cell r="A1504" t="str">
            <v>489300</v>
          </cell>
          <cell r="B1504" t="str">
            <v>1015</v>
          </cell>
          <cell r="C1504">
            <v>-2205.67</v>
          </cell>
          <cell r="D1504" t="str">
            <v>250</v>
          </cell>
          <cell r="E1504" t="str">
            <v>418</v>
          </cell>
          <cell r="F1504">
            <v>-18210</v>
          </cell>
          <cell r="G1504">
            <v>1</v>
          </cell>
          <cell r="H1504" t="str">
            <v>2012-01-31</v>
          </cell>
          <cell r="I1504" t="str">
            <v>14900</v>
          </cell>
        </row>
        <row r="1505">
          <cell r="A1505" t="str">
            <v>489300</v>
          </cell>
          <cell r="B1505" t="str">
            <v>1015</v>
          </cell>
          <cell r="C1505">
            <v>-1292.8699999999999</v>
          </cell>
          <cell r="D1505" t="str">
            <v>250</v>
          </cell>
          <cell r="E1505" t="str">
            <v>418</v>
          </cell>
          <cell r="F1505">
            <v>-21278</v>
          </cell>
          <cell r="G1505">
            <v>2</v>
          </cell>
          <cell r="H1505" t="str">
            <v>2012-02-29</v>
          </cell>
          <cell r="I1505" t="str">
            <v>14900</v>
          </cell>
        </row>
        <row r="1506">
          <cell r="A1506" t="str">
            <v>489300</v>
          </cell>
          <cell r="B1506" t="str">
            <v>1015</v>
          </cell>
          <cell r="C1506">
            <v>156.77000000000001</v>
          </cell>
          <cell r="D1506" t="str">
            <v>250</v>
          </cell>
          <cell r="E1506" t="str">
            <v>418</v>
          </cell>
          <cell r="F1506">
            <v>-9243</v>
          </cell>
          <cell r="G1506">
            <v>3</v>
          </cell>
          <cell r="H1506" t="str">
            <v>2012-03-31</v>
          </cell>
          <cell r="I1506" t="str">
            <v>14900</v>
          </cell>
        </row>
        <row r="1507">
          <cell r="A1507" t="str">
            <v>489300</v>
          </cell>
          <cell r="B1507" t="str">
            <v>1015</v>
          </cell>
          <cell r="C1507">
            <v>928.47</v>
          </cell>
          <cell r="D1507" t="str">
            <v>250</v>
          </cell>
          <cell r="E1507" t="str">
            <v>418</v>
          </cell>
          <cell r="F1507">
            <v>0</v>
          </cell>
          <cell r="G1507">
            <v>4</v>
          </cell>
          <cell r="H1507" t="str">
            <v>2012-04-30</v>
          </cell>
          <cell r="I1507" t="str">
            <v>14900</v>
          </cell>
        </row>
        <row r="1508">
          <cell r="A1508" t="str">
            <v>489300</v>
          </cell>
          <cell r="B1508" t="str">
            <v>1015</v>
          </cell>
          <cell r="C1508">
            <v>-1590.44</v>
          </cell>
          <cell r="D1508" t="str">
            <v>250</v>
          </cell>
          <cell r="E1508" t="str">
            <v>458</v>
          </cell>
          <cell r="F1508">
            <v>-24841</v>
          </cell>
          <cell r="G1508">
            <v>1</v>
          </cell>
          <cell r="H1508" t="str">
            <v>2012-01-31</v>
          </cell>
          <cell r="I1508" t="str">
            <v>15600</v>
          </cell>
        </row>
        <row r="1509">
          <cell r="A1509" t="str">
            <v>489300</v>
          </cell>
          <cell r="B1509" t="str">
            <v>1015</v>
          </cell>
          <cell r="C1509">
            <v>-2079.8200000000002</v>
          </cell>
          <cell r="D1509" t="str">
            <v>250</v>
          </cell>
          <cell r="E1509" t="str">
            <v>458</v>
          </cell>
          <cell r="F1509">
            <v>-33712</v>
          </cell>
          <cell r="G1509">
            <v>2</v>
          </cell>
          <cell r="H1509" t="str">
            <v>2012-02-29</v>
          </cell>
          <cell r="I1509" t="str">
            <v>15600</v>
          </cell>
        </row>
        <row r="1510">
          <cell r="A1510" t="str">
            <v>489300</v>
          </cell>
          <cell r="B1510" t="str">
            <v>1015</v>
          </cell>
          <cell r="C1510">
            <v>-2216.4</v>
          </cell>
          <cell r="D1510" t="str">
            <v>250</v>
          </cell>
          <cell r="E1510" t="str">
            <v>458</v>
          </cell>
          <cell r="F1510">
            <v>-37050</v>
          </cell>
          <cell r="G1510">
            <v>3</v>
          </cell>
          <cell r="H1510" t="str">
            <v>2012-03-31</v>
          </cell>
          <cell r="I1510" t="str">
            <v>15600</v>
          </cell>
        </row>
        <row r="1511">
          <cell r="A1511" t="str">
            <v>489300</v>
          </cell>
          <cell r="B1511" t="str">
            <v>1015</v>
          </cell>
          <cell r="C1511">
            <v>-1144.26</v>
          </cell>
          <cell r="D1511" t="str">
            <v>250</v>
          </cell>
          <cell r="E1511" t="str">
            <v>458</v>
          </cell>
          <cell r="F1511">
            <v>-17871</v>
          </cell>
          <cell r="G1511">
            <v>4</v>
          </cell>
          <cell r="H1511" t="str">
            <v>2012-04-30</v>
          </cell>
          <cell r="I1511" t="str">
            <v>15600</v>
          </cell>
        </row>
        <row r="1512">
          <cell r="A1512" t="str">
            <v>489300</v>
          </cell>
          <cell r="B1512" t="str">
            <v>1015</v>
          </cell>
          <cell r="C1512">
            <v>-2072.7399999999998</v>
          </cell>
          <cell r="D1512" t="str">
            <v>250</v>
          </cell>
          <cell r="E1512" t="str">
            <v>458</v>
          </cell>
          <cell r="F1512">
            <v>-33532</v>
          </cell>
          <cell r="G1512">
            <v>5</v>
          </cell>
          <cell r="H1512" t="str">
            <v>2012-05-31</v>
          </cell>
          <cell r="I1512" t="str">
            <v>15600</v>
          </cell>
        </row>
        <row r="1513">
          <cell r="A1513" t="str">
            <v>489300</v>
          </cell>
          <cell r="B1513" t="str">
            <v>1015</v>
          </cell>
          <cell r="C1513">
            <v>-1020.07</v>
          </cell>
          <cell r="D1513" t="str">
            <v>250</v>
          </cell>
          <cell r="E1513" t="str">
            <v>458</v>
          </cell>
          <cell r="F1513">
            <v>-15941</v>
          </cell>
          <cell r="G1513">
            <v>6</v>
          </cell>
          <cell r="H1513" t="str">
            <v>2012-06-30</v>
          </cell>
          <cell r="I1513" t="str">
            <v>15600</v>
          </cell>
        </row>
        <row r="1514">
          <cell r="A1514" t="str">
            <v>489300</v>
          </cell>
          <cell r="B1514" t="str">
            <v>1015</v>
          </cell>
          <cell r="C1514">
            <v>-2037.22</v>
          </cell>
          <cell r="D1514" t="str">
            <v>250</v>
          </cell>
          <cell r="E1514" t="str">
            <v>458</v>
          </cell>
          <cell r="F1514">
            <v>-32651</v>
          </cell>
          <cell r="G1514">
            <v>7</v>
          </cell>
          <cell r="H1514" t="str">
            <v>2012-07-31</v>
          </cell>
          <cell r="I1514" t="str">
            <v>15600</v>
          </cell>
        </row>
        <row r="1515">
          <cell r="A1515" t="str">
            <v>489300</v>
          </cell>
          <cell r="B1515" t="str">
            <v>1015</v>
          </cell>
          <cell r="C1515">
            <v>-4812.22</v>
          </cell>
          <cell r="D1515" t="str">
            <v>250</v>
          </cell>
          <cell r="E1515" t="str">
            <v>458</v>
          </cell>
          <cell r="F1515">
            <v>-136972</v>
          </cell>
          <cell r="G1515">
            <v>8</v>
          </cell>
          <cell r="H1515" t="str">
            <v>2012-08-31</v>
          </cell>
          <cell r="I1515" t="str">
            <v>15600</v>
          </cell>
        </row>
        <row r="1516">
          <cell r="A1516" t="str">
            <v>489300</v>
          </cell>
          <cell r="B1516" t="str">
            <v>1015</v>
          </cell>
          <cell r="C1516">
            <v>-1842.27</v>
          </cell>
          <cell r="D1516" t="str">
            <v>250</v>
          </cell>
          <cell r="E1516" t="str">
            <v>458</v>
          </cell>
          <cell r="F1516">
            <v>-28783</v>
          </cell>
          <cell r="G1516">
            <v>9</v>
          </cell>
          <cell r="H1516" t="str">
            <v>2012-09-30</v>
          </cell>
          <cell r="I1516" t="str">
            <v>15600</v>
          </cell>
        </row>
        <row r="1517">
          <cell r="A1517" t="str">
            <v>489300</v>
          </cell>
          <cell r="B1517" t="str">
            <v>1015</v>
          </cell>
          <cell r="C1517">
            <v>-829.11</v>
          </cell>
          <cell r="D1517" t="str">
            <v>250</v>
          </cell>
          <cell r="E1517" t="str">
            <v>458</v>
          </cell>
          <cell r="F1517">
            <v>-12958</v>
          </cell>
          <cell r="G1517">
            <v>10</v>
          </cell>
          <cell r="H1517" t="str">
            <v>2012-10-31</v>
          </cell>
          <cell r="I1517" t="str">
            <v>15600</v>
          </cell>
        </row>
        <row r="1518">
          <cell r="A1518" t="str">
            <v>489300</v>
          </cell>
          <cell r="B1518" t="str">
            <v>1015</v>
          </cell>
          <cell r="C1518">
            <v>-2752.31</v>
          </cell>
          <cell r="D1518" t="str">
            <v>250</v>
          </cell>
          <cell r="E1518" t="str">
            <v>458</v>
          </cell>
          <cell r="F1518">
            <v>-50220</v>
          </cell>
          <cell r="G1518">
            <v>11</v>
          </cell>
          <cell r="H1518" t="str">
            <v>2012-11-30</v>
          </cell>
          <cell r="I1518" t="str">
            <v>15600</v>
          </cell>
        </row>
        <row r="1519">
          <cell r="A1519" t="str">
            <v>489300</v>
          </cell>
          <cell r="B1519" t="str">
            <v>1015</v>
          </cell>
          <cell r="C1519">
            <v>-2362.27</v>
          </cell>
          <cell r="D1519" t="str">
            <v>250</v>
          </cell>
          <cell r="E1519" t="str">
            <v>458</v>
          </cell>
          <cell r="F1519">
            <v>-40626</v>
          </cell>
          <cell r="G1519">
            <v>12</v>
          </cell>
          <cell r="H1519" t="str">
            <v>2012-12-31</v>
          </cell>
          <cell r="I1519" t="str">
            <v>15600</v>
          </cell>
        </row>
        <row r="1520">
          <cell r="A1520" t="str">
            <v>489300</v>
          </cell>
          <cell r="B1520" t="str">
            <v>1015</v>
          </cell>
          <cell r="C1520">
            <v>-6489.8</v>
          </cell>
          <cell r="D1520" t="str">
            <v>250</v>
          </cell>
          <cell r="E1520" t="str">
            <v>459</v>
          </cell>
          <cell r="F1520">
            <v>-23695</v>
          </cell>
          <cell r="G1520">
            <v>1</v>
          </cell>
          <cell r="H1520" t="str">
            <v>2012-01-31</v>
          </cell>
          <cell r="I1520" t="str">
            <v>15600</v>
          </cell>
        </row>
        <row r="1521">
          <cell r="A1521" t="str">
            <v>489300</v>
          </cell>
          <cell r="B1521" t="str">
            <v>1015</v>
          </cell>
          <cell r="C1521">
            <v>-6361.53</v>
          </cell>
          <cell r="D1521" t="str">
            <v>250</v>
          </cell>
          <cell r="E1521" t="str">
            <v>459</v>
          </cell>
          <cell r="F1521">
            <v>-22231</v>
          </cell>
          <cell r="G1521">
            <v>2</v>
          </cell>
          <cell r="H1521" t="str">
            <v>2012-02-29</v>
          </cell>
          <cell r="I1521" t="str">
            <v>15600</v>
          </cell>
        </row>
        <row r="1522">
          <cell r="A1522" t="str">
            <v>489300</v>
          </cell>
          <cell r="B1522" t="str">
            <v>1015</v>
          </cell>
          <cell r="C1522">
            <v>-6083.94</v>
          </cell>
          <cell r="D1522" t="str">
            <v>250</v>
          </cell>
          <cell r="E1522" t="str">
            <v>459</v>
          </cell>
          <cell r="F1522">
            <v>-19038</v>
          </cell>
          <cell r="G1522">
            <v>3</v>
          </cell>
          <cell r="H1522" t="str">
            <v>2012-03-31</v>
          </cell>
          <cell r="I1522" t="str">
            <v>15600</v>
          </cell>
        </row>
        <row r="1523">
          <cell r="A1523" t="str">
            <v>489300</v>
          </cell>
          <cell r="B1523" t="str">
            <v>1015</v>
          </cell>
          <cell r="C1523">
            <v>-5648.68</v>
          </cell>
          <cell r="D1523" t="str">
            <v>250</v>
          </cell>
          <cell r="E1523" t="str">
            <v>459</v>
          </cell>
          <cell r="F1523">
            <v>-14043</v>
          </cell>
          <cell r="G1523">
            <v>4</v>
          </cell>
          <cell r="H1523" t="str">
            <v>2012-04-30</v>
          </cell>
          <cell r="I1523" t="str">
            <v>15600</v>
          </cell>
        </row>
        <row r="1524">
          <cell r="A1524" t="str">
            <v>489300</v>
          </cell>
          <cell r="B1524" t="str">
            <v>1015</v>
          </cell>
          <cell r="C1524">
            <v>-5386.36</v>
          </cell>
          <cell r="D1524" t="str">
            <v>250</v>
          </cell>
          <cell r="E1524" t="str">
            <v>459</v>
          </cell>
          <cell r="F1524">
            <v>-11049</v>
          </cell>
          <cell r="G1524">
            <v>5</v>
          </cell>
          <cell r="H1524" t="str">
            <v>2012-05-31</v>
          </cell>
          <cell r="I1524" t="str">
            <v>15600</v>
          </cell>
        </row>
        <row r="1525">
          <cell r="A1525" t="str">
            <v>489300</v>
          </cell>
          <cell r="B1525" t="str">
            <v>1015</v>
          </cell>
          <cell r="C1525">
            <v>-4997.43</v>
          </cell>
          <cell r="D1525" t="str">
            <v>250</v>
          </cell>
          <cell r="E1525" t="str">
            <v>459</v>
          </cell>
          <cell r="F1525">
            <v>-6561</v>
          </cell>
          <cell r="G1525">
            <v>6</v>
          </cell>
          <cell r="H1525" t="str">
            <v>2012-06-30</v>
          </cell>
          <cell r="I1525" t="str">
            <v>15600</v>
          </cell>
        </row>
        <row r="1526">
          <cell r="A1526" t="str">
            <v>489300</v>
          </cell>
          <cell r="B1526" t="str">
            <v>1015</v>
          </cell>
          <cell r="C1526">
            <v>-4806.3</v>
          </cell>
          <cell r="D1526" t="str">
            <v>250</v>
          </cell>
          <cell r="E1526" t="str">
            <v>459</v>
          </cell>
          <cell r="F1526">
            <v>-4383</v>
          </cell>
          <cell r="G1526">
            <v>7</v>
          </cell>
          <cell r="H1526" t="str">
            <v>2012-07-31</v>
          </cell>
          <cell r="I1526" t="str">
            <v>15600</v>
          </cell>
        </row>
        <row r="1527">
          <cell r="A1527" t="str">
            <v>489300</v>
          </cell>
          <cell r="B1527" t="str">
            <v>1015</v>
          </cell>
          <cell r="C1527">
            <v>-5093.49</v>
          </cell>
          <cell r="D1527" t="str">
            <v>250</v>
          </cell>
          <cell r="E1527" t="str">
            <v>459</v>
          </cell>
          <cell r="F1527">
            <v>-7669</v>
          </cell>
          <cell r="G1527">
            <v>8</v>
          </cell>
          <cell r="H1527" t="str">
            <v>2012-08-31</v>
          </cell>
          <cell r="I1527" t="str">
            <v>15600</v>
          </cell>
        </row>
        <row r="1528">
          <cell r="A1528" t="str">
            <v>489300</v>
          </cell>
          <cell r="B1528" t="str">
            <v>1015</v>
          </cell>
          <cell r="C1528">
            <v>-5258.86</v>
          </cell>
          <cell r="D1528" t="str">
            <v>250</v>
          </cell>
          <cell r="E1528" t="str">
            <v>459</v>
          </cell>
          <cell r="F1528">
            <v>-9588</v>
          </cell>
          <cell r="G1528">
            <v>9</v>
          </cell>
          <cell r="H1528" t="str">
            <v>2012-09-30</v>
          </cell>
          <cell r="I1528" t="str">
            <v>15600</v>
          </cell>
        </row>
        <row r="1529">
          <cell r="A1529" t="str">
            <v>489300</v>
          </cell>
          <cell r="B1529" t="str">
            <v>1015</v>
          </cell>
          <cell r="C1529">
            <v>-5386.1</v>
          </cell>
          <cell r="D1529" t="str">
            <v>250</v>
          </cell>
          <cell r="E1529" t="str">
            <v>459</v>
          </cell>
          <cell r="F1529">
            <v>-15011</v>
          </cell>
          <cell r="G1529">
            <v>10</v>
          </cell>
          <cell r="H1529" t="str">
            <v>2012-10-31</v>
          </cell>
          <cell r="I1529" t="str">
            <v>15600</v>
          </cell>
        </row>
        <row r="1530">
          <cell r="A1530" t="str">
            <v>489300</v>
          </cell>
          <cell r="B1530" t="str">
            <v>1015</v>
          </cell>
          <cell r="C1530">
            <v>-5591.44</v>
          </cell>
          <cell r="D1530" t="str">
            <v>250</v>
          </cell>
          <cell r="E1530" t="str">
            <v>459</v>
          </cell>
          <cell r="F1530">
            <v>-17251</v>
          </cell>
          <cell r="G1530">
            <v>11</v>
          </cell>
          <cell r="H1530" t="str">
            <v>2012-11-30</v>
          </cell>
          <cell r="I1530" t="str">
            <v>15600</v>
          </cell>
        </row>
        <row r="1531">
          <cell r="A1531" t="str">
            <v>489300</v>
          </cell>
          <cell r="B1531" t="str">
            <v>1015</v>
          </cell>
          <cell r="C1531">
            <v>-5257.2</v>
          </cell>
          <cell r="D1531" t="str">
            <v>250</v>
          </cell>
          <cell r="E1531" t="str">
            <v>459</v>
          </cell>
          <cell r="F1531">
            <v>-13615</v>
          </cell>
          <cell r="G1531">
            <v>12</v>
          </cell>
          <cell r="H1531" t="str">
            <v>2012-12-31</v>
          </cell>
          <cell r="I1531" t="str">
            <v>15600</v>
          </cell>
        </row>
        <row r="1532">
          <cell r="A1532" t="str">
            <v>489304</v>
          </cell>
          <cell r="B1532" t="str">
            <v>1015</v>
          </cell>
          <cell r="C1532">
            <v>-294.60000000000002</v>
          </cell>
          <cell r="D1532" t="str">
            <v>203</v>
          </cell>
          <cell r="E1532" t="str">
            <v>416</v>
          </cell>
          <cell r="F1532">
            <v>0</v>
          </cell>
          <cell r="G1532">
            <v>1</v>
          </cell>
          <cell r="H1532" t="str">
            <v>2012-01-31</v>
          </cell>
          <cell r="I1532" t="str">
            <v>14900</v>
          </cell>
        </row>
        <row r="1533">
          <cell r="A1533" t="str">
            <v>489304</v>
          </cell>
          <cell r="B1533" t="str">
            <v>1015</v>
          </cell>
          <cell r="C1533">
            <v>-271.60000000000002</v>
          </cell>
          <cell r="D1533" t="str">
            <v>203</v>
          </cell>
          <cell r="E1533" t="str">
            <v>416</v>
          </cell>
          <cell r="F1533">
            <v>0</v>
          </cell>
          <cell r="G1533">
            <v>2</v>
          </cell>
          <cell r="H1533" t="str">
            <v>2012-02-29</v>
          </cell>
          <cell r="I1533" t="str">
            <v>14900</v>
          </cell>
        </row>
        <row r="1534">
          <cell r="A1534" t="str">
            <v>489304</v>
          </cell>
          <cell r="B1534" t="str">
            <v>1015</v>
          </cell>
          <cell r="C1534">
            <v>-204.46</v>
          </cell>
          <cell r="D1534" t="str">
            <v>203</v>
          </cell>
          <cell r="E1534" t="str">
            <v>416</v>
          </cell>
          <cell r="F1534">
            <v>0</v>
          </cell>
          <cell r="G1534">
            <v>3</v>
          </cell>
          <cell r="H1534" t="str">
            <v>2012-03-31</v>
          </cell>
          <cell r="I1534" t="str">
            <v>14900</v>
          </cell>
        </row>
        <row r="1535">
          <cell r="A1535" t="str">
            <v>489304</v>
          </cell>
          <cell r="B1535" t="str">
            <v>1015</v>
          </cell>
          <cell r="C1535">
            <v>-137.36000000000001</v>
          </cell>
          <cell r="D1535" t="str">
            <v>203</v>
          </cell>
          <cell r="E1535" t="str">
            <v>416</v>
          </cell>
          <cell r="F1535">
            <v>0</v>
          </cell>
          <cell r="G1535">
            <v>4</v>
          </cell>
          <cell r="H1535" t="str">
            <v>2012-04-30</v>
          </cell>
          <cell r="I1535" t="str">
            <v>14900</v>
          </cell>
        </row>
        <row r="1536">
          <cell r="A1536" t="str">
            <v>489304</v>
          </cell>
          <cell r="B1536" t="str">
            <v>1015</v>
          </cell>
          <cell r="C1536">
            <v>-102.28</v>
          </cell>
          <cell r="D1536" t="str">
            <v>203</v>
          </cell>
          <cell r="E1536" t="str">
            <v>416</v>
          </cell>
          <cell r="F1536">
            <v>0</v>
          </cell>
          <cell r="G1536">
            <v>5</v>
          </cell>
          <cell r="H1536" t="str">
            <v>2012-05-31</v>
          </cell>
          <cell r="I1536" t="str">
            <v>14900</v>
          </cell>
        </row>
        <row r="1537">
          <cell r="A1537" t="str">
            <v>489304</v>
          </cell>
          <cell r="B1537" t="str">
            <v>1015</v>
          </cell>
          <cell r="C1537">
            <v>-89.52</v>
          </cell>
          <cell r="D1537" t="str">
            <v>203</v>
          </cell>
          <cell r="E1537" t="str">
            <v>416</v>
          </cell>
          <cell r="F1537">
            <v>0</v>
          </cell>
          <cell r="G1537">
            <v>6</v>
          </cell>
          <cell r="H1537" t="str">
            <v>2012-06-30</v>
          </cell>
          <cell r="I1537" t="str">
            <v>14900</v>
          </cell>
        </row>
        <row r="1538">
          <cell r="A1538" t="str">
            <v>489304</v>
          </cell>
          <cell r="B1538" t="str">
            <v>1015</v>
          </cell>
          <cell r="C1538">
            <v>-86.7</v>
          </cell>
          <cell r="D1538" t="str">
            <v>203</v>
          </cell>
          <cell r="E1538" t="str">
            <v>416</v>
          </cell>
          <cell r="F1538">
            <v>0</v>
          </cell>
          <cell r="G1538">
            <v>7</v>
          </cell>
          <cell r="H1538" t="str">
            <v>2012-07-31</v>
          </cell>
          <cell r="I1538" t="str">
            <v>14900</v>
          </cell>
        </row>
        <row r="1539">
          <cell r="A1539" t="str">
            <v>489304</v>
          </cell>
          <cell r="B1539" t="str">
            <v>1015</v>
          </cell>
          <cell r="C1539">
            <v>-86.76</v>
          </cell>
          <cell r="D1539" t="str">
            <v>203</v>
          </cell>
          <cell r="E1539" t="str">
            <v>416</v>
          </cell>
          <cell r="F1539">
            <v>0</v>
          </cell>
          <cell r="G1539">
            <v>8</v>
          </cell>
          <cell r="H1539" t="str">
            <v>2012-08-31</v>
          </cell>
          <cell r="I1539" t="str">
            <v>14900</v>
          </cell>
        </row>
        <row r="1540">
          <cell r="A1540" t="str">
            <v>489304</v>
          </cell>
          <cell r="B1540" t="str">
            <v>1015</v>
          </cell>
          <cell r="C1540">
            <v>-94.24</v>
          </cell>
          <cell r="D1540" t="str">
            <v>203</v>
          </cell>
          <cell r="E1540" t="str">
            <v>416</v>
          </cell>
          <cell r="F1540">
            <v>0</v>
          </cell>
          <cell r="G1540">
            <v>9</v>
          </cell>
          <cell r="H1540" t="str">
            <v>2012-09-30</v>
          </cell>
          <cell r="I1540" t="str">
            <v>14900</v>
          </cell>
        </row>
        <row r="1541">
          <cell r="A1541" t="str">
            <v>489304</v>
          </cell>
          <cell r="B1541" t="str">
            <v>1015</v>
          </cell>
          <cell r="C1541">
            <v>-115.96</v>
          </cell>
          <cell r="D1541" t="str">
            <v>203</v>
          </cell>
          <cell r="E1541" t="str">
            <v>416</v>
          </cell>
          <cell r="F1541">
            <v>0</v>
          </cell>
          <cell r="G1541">
            <v>10</v>
          </cell>
          <cell r="H1541" t="str">
            <v>2012-10-31</v>
          </cell>
          <cell r="I1541" t="str">
            <v>14900</v>
          </cell>
        </row>
        <row r="1542">
          <cell r="A1542" t="str">
            <v>489304</v>
          </cell>
          <cell r="B1542" t="str">
            <v>1015</v>
          </cell>
          <cell r="C1542">
            <v>-167.5</v>
          </cell>
          <cell r="D1542" t="str">
            <v>203</v>
          </cell>
          <cell r="E1542" t="str">
            <v>416</v>
          </cell>
          <cell r="F1542">
            <v>0</v>
          </cell>
          <cell r="G1542">
            <v>11</v>
          </cell>
          <cell r="H1542" t="str">
            <v>2012-11-30</v>
          </cell>
          <cell r="I1542" t="str">
            <v>14900</v>
          </cell>
        </row>
        <row r="1543">
          <cell r="A1543" t="str">
            <v>489304</v>
          </cell>
          <cell r="B1543" t="str">
            <v>1015</v>
          </cell>
          <cell r="C1543">
            <v>-319.94</v>
          </cell>
          <cell r="D1543" t="str">
            <v>203</v>
          </cell>
          <cell r="E1543" t="str">
            <v>416</v>
          </cell>
          <cell r="F1543">
            <v>0</v>
          </cell>
          <cell r="G1543">
            <v>12</v>
          </cell>
          <cell r="H1543" t="str">
            <v>2012-12-31</v>
          </cell>
          <cell r="I1543" t="str">
            <v>14900</v>
          </cell>
        </row>
        <row r="1544">
          <cell r="A1544" t="str">
            <v>489304</v>
          </cell>
          <cell r="B1544" t="str">
            <v>1015</v>
          </cell>
          <cell r="C1544">
            <v>-9257.91</v>
          </cell>
          <cell r="D1544" t="str">
            <v>217</v>
          </cell>
          <cell r="E1544" t="str">
            <v>405</v>
          </cell>
          <cell r="F1544">
            <v>0</v>
          </cell>
          <cell r="G1544">
            <v>1</v>
          </cell>
          <cell r="H1544" t="str">
            <v>2012-01-31</v>
          </cell>
          <cell r="I1544" t="str">
            <v>14900</v>
          </cell>
        </row>
        <row r="1545">
          <cell r="A1545" t="str">
            <v>489304</v>
          </cell>
          <cell r="B1545" t="str">
            <v>1015</v>
          </cell>
          <cell r="C1545">
            <v>-12037.09</v>
          </cell>
          <cell r="D1545" t="str">
            <v>217</v>
          </cell>
          <cell r="E1545" t="str">
            <v>405</v>
          </cell>
          <cell r="F1545">
            <v>0</v>
          </cell>
          <cell r="G1545">
            <v>2</v>
          </cell>
          <cell r="H1545" t="str">
            <v>2012-02-29</v>
          </cell>
          <cell r="I1545" t="str">
            <v>14900</v>
          </cell>
        </row>
        <row r="1546">
          <cell r="A1546" t="str">
            <v>489304</v>
          </cell>
          <cell r="B1546" t="str">
            <v>1015</v>
          </cell>
          <cell r="C1546">
            <v>-12877.8</v>
          </cell>
          <cell r="D1546" t="str">
            <v>217</v>
          </cell>
          <cell r="E1546" t="str">
            <v>405</v>
          </cell>
          <cell r="F1546">
            <v>0</v>
          </cell>
          <cell r="G1546">
            <v>3</v>
          </cell>
          <cell r="H1546" t="str">
            <v>2012-03-31</v>
          </cell>
          <cell r="I1546" t="str">
            <v>14900</v>
          </cell>
        </row>
        <row r="1547">
          <cell r="A1547" t="str">
            <v>489304</v>
          </cell>
          <cell r="B1547" t="str">
            <v>1015</v>
          </cell>
          <cell r="C1547">
            <v>-11299.39</v>
          </cell>
          <cell r="D1547" t="str">
            <v>217</v>
          </cell>
          <cell r="E1547" t="str">
            <v>405</v>
          </cell>
          <cell r="F1547">
            <v>0</v>
          </cell>
          <cell r="G1547">
            <v>4</v>
          </cell>
          <cell r="H1547" t="str">
            <v>2012-04-30</v>
          </cell>
          <cell r="I1547" t="str">
            <v>14900</v>
          </cell>
        </row>
        <row r="1548">
          <cell r="A1548" t="str">
            <v>489304</v>
          </cell>
          <cell r="B1548" t="str">
            <v>1015</v>
          </cell>
          <cell r="C1548">
            <v>-14383.04</v>
          </cell>
          <cell r="D1548" t="str">
            <v>217</v>
          </cell>
          <cell r="E1548" t="str">
            <v>405</v>
          </cell>
          <cell r="F1548">
            <v>0</v>
          </cell>
          <cell r="G1548">
            <v>5</v>
          </cell>
          <cell r="H1548" t="str">
            <v>2012-05-31</v>
          </cell>
          <cell r="I1548" t="str">
            <v>14900</v>
          </cell>
        </row>
        <row r="1549">
          <cell r="A1549" t="str">
            <v>489304</v>
          </cell>
          <cell r="B1549" t="str">
            <v>1015</v>
          </cell>
          <cell r="C1549">
            <v>-16759.990000000002</v>
          </cell>
          <cell r="D1549" t="str">
            <v>217</v>
          </cell>
          <cell r="E1549" t="str">
            <v>405</v>
          </cell>
          <cell r="F1549">
            <v>0</v>
          </cell>
          <cell r="G1549">
            <v>6</v>
          </cell>
          <cell r="H1549" t="str">
            <v>2012-06-30</v>
          </cell>
          <cell r="I1549" t="str">
            <v>14900</v>
          </cell>
        </row>
        <row r="1550">
          <cell r="A1550" t="str">
            <v>489304</v>
          </cell>
          <cell r="B1550" t="str">
            <v>1015</v>
          </cell>
          <cell r="C1550">
            <v>-18710.28</v>
          </cell>
          <cell r="D1550" t="str">
            <v>217</v>
          </cell>
          <cell r="E1550" t="str">
            <v>405</v>
          </cell>
          <cell r="F1550">
            <v>0</v>
          </cell>
          <cell r="G1550">
            <v>7</v>
          </cell>
          <cell r="H1550" t="str">
            <v>2012-07-31</v>
          </cell>
          <cell r="I1550" t="str">
            <v>14900</v>
          </cell>
        </row>
        <row r="1551">
          <cell r="A1551" t="str">
            <v>489304</v>
          </cell>
          <cell r="B1551" t="str">
            <v>1015</v>
          </cell>
          <cell r="C1551">
            <v>-19508.689999999999</v>
          </cell>
          <cell r="D1551" t="str">
            <v>217</v>
          </cell>
          <cell r="E1551" t="str">
            <v>405</v>
          </cell>
          <cell r="F1551">
            <v>0</v>
          </cell>
          <cell r="G1551">
            <v>8</v>
          </cell>
          <cell r="H1551" t="str">
            <v>2012-08-31</v>
          </cell>
          <cell r="I1551" t="str">
            <v>14900</v>
          </cell>
        </row>
        <row r="1552">
          <cell r="A1552" t="str">
            <v>489304</v>
          </cell>
          <cell r="B1552" t="str">
            <v>1015</v>
          </cell>
          <cell r="C1552">
            <v>-21528.41</v>
          </cell>
          <cell r="D1552" t="str">
            <v>217</v>
          </cell>
          <cell r="E1552" t="str">
            <v>405</v>
          </cell>
          <cell r="F1552">
            <v>0</v>
          </cell>
          <cell r="G1552">
            <v>9</v>
          </cell>
          <cell r="H1552" t="str">
            <v>2012-09-30</v>
          </cell>
          <cell r="I1552" t="str">
            <v>14900</v>
          </cell>
        </row>
        <row r="1553">
          <cell r="A1553" t="str">
            <v>489304</v>
          </cell>
          <cell r="B1553" t="str">
            <v>1015</v>
          </cell>
          <cell r="C1553">
            <v>-21451.16</v>
          </cell>
          <cell r="D1553" t="str">
            <v>217</v>
          </cell>
          <cell r="E1553" t="str">
            <v>405</v>
          </cell>
          <cell r="F1553">
            <v>0</v>
          </cell>
          <cell r="G1553">
            <v>10</v>
          </cell>
          <cell r="H1553" t="str">
            <v>2012-10-31</v>
          </cell>
          <cell r="I1553" t="str">
            <v>14900</v>
          </cell>
        </row>
        <row r="1554">
          <cell r="A1554" t="str">
            <v>489304</v>
          </cell>
          <cell r="B1554" t="str">
            <v>1015</v>
          </cell>
          <cell r="C1554">
            <v>-21095.53</v>
          </cell>
          <cell r="D1554" t="str">
            <v>217</v>
          </cell>
          <cell r="E1554" t="str">
            <v>405</v>
          </cell>
          <cell r="F1554">
            <v>0</v>
          </cell>
          <cell r="G1554">
            <v>11</v>
          </cell>
          <cell r="H1554" t="str">
            <v>2012-11-30</v>
          </cell>
          <cell r="I1554" t="str">
            <v>14900</v>
          </cell>
        </row>
        <row r="1555">
          <cell r="A1555" t="str">
            <v>489304</v>
          </cell>
          <cell r="B1555" t="str">
            <v>1015</v>
          </cell>
          <cell r="C1555">
            <v>-28138.99</v>
          </cell>
          <cell r="D1555" t="str">
            <v>217</v>
          </cell>
          <cell r="E1555" t="str">
            <v>405</v>
          </cell>
          <cell r="F1555">
            <v>0</v>
          </cell>
          <cell r="G1555">
            <v>12</v>
          </cell>
          <cell r="H1555" t="str">
            <v>2012-12-31</v>
          </cell>
          <cell r="I1555" t="str">
            <v>14900</v>
          </cell>
        </row>
        <row r="1556">
          <cell r="A1556" t="str">
            <v>489304</v>
          </cell>
          <cell r="B1556" t="str">
            <v>1015</v>
          </cell>
          <cell r="C1556">
            <v>-3202.47</v>
          </cell>
          <cell r="D1556" t="str">
            <v>217</v>
          </cell>
          <cell r="E1556" t="str">
            <v>406</v>
          </cell>
          <cell r="F1556">
            <v>0</v>
          </cell>
          <cell r="G1556">
            <v>1</v>
          </cell>
          <cell r="H1556" t="str">
            <v>2012-01-31</v>
          </cell>
          <cell r="I1556" t="str">
            <v>14900</v>
          </cell>
        </row>
        <row r="1557">
          <cell r="A1557" t="str">
            <v>489304</v>
          </cell>
          <cell r="B1557" t="str">
            <v>1015</v>
          </cell>
          <cell r="C1557">
            <v>-3700.51</v>
          </cell>
          <cell r="D1557" t="str">
            <v>217</v>
          </cell>
          <cell r="E1557" t="str">
            <v>406</v>
          </cell>
          <cell r="F1557">
            <v>0</v>
          </cell>
          <cell r="G1557">
            <v>2</v>
          </cell>
          <cell r="H1557" t="str">
            <v>2012-02-29</v>
          </cell>
          <cell r="I1557" t="str">
            <v>14900</v>
          </cell>
        </row>
        <row r="1558">
          <cell r="A1558" t="str">
            <v>489304</v>
          </cell>
          <cell r="B1558" t="str">
            <v>1015</v>
          </cell>
          <cell r="C1558">
            <v>-3092.81</v>
          </cell>
          <cell r="D1558" t="str">
            <v>217</v>
          </cell>
          <cell r="E1558" t="str">
            <v>406</v>
          </cell>
          <cell r="F1558">
            <v>0</v>
          </cell>
          <cell r="G1558">
            <v>3</v>
          </cell>
          <cell r="H1558" t="str">
            <v>2012-03-31</v>
          </cell>
          <cell r="I1558" t="str">
            <v>14900</v>
          </cell>
        </row>
        <row r="1559">
          <cell r="A1559" t="str">
            <v>489304</v>
          </cell>
          <cell r="B1559" t="str">
            <v>1015</v>
          </cell>
          <cell r="C1559">
            <v>-2601.14</v>
          </cell>
          <cell r="D1559" t="str">
            <v>217</v>
          </cell>
          <cell r="E1559" t="str">
            <v>406</v>
          </cell>
          <cell r="F1559">
            <v>0</v>
          </cell>
          <cell r="G1559">
            <v>4</v>
          </cell>
          <cell r="H1559" t="str">
            <v>2012-04-30</v>
          </cell>
          <cell r="I1559" t="str">
            <v>14900</v>
          </cell>
        </row>
        <row r="1560">
          <cell r="A1560" t="str">
            <v>489304</v>
          </cell>
          <cell r="B1560" t="str">
            <v>1015</v>
          </cell>
          <cell r="C1560">
            <v>-3625.76</v>
          </cell>
          <cell r="D1560" t="str">
            <v>217</v>
          </cell>
          <cell r="E1560" t="str">
            <v>406</v>
          </cell>
          <cell r="F1560">
            <v>0</v>
          </cell>
          <cell r="G1560">
            <v>5</v>
          </cell>
          <cell r="H1560" t="str">
            <v>2012-05-31</v>
          </cell>
          <cell r="I1560" t="str">
            <v>14900</v>
          </cell>
        </row>
        <row r="1561">
          <cell r="A1561" t="str">
            <v>489304</v>
          </cell>
          <cell r="B1561" t="str">
            <v>1015</v>
          </cell>
          <cell r="C1561">
            <v>-3006.19</v>
          </cell>
          <cell r="D1561" t="str">
            <v>217</v>
          </cell>
          <cell r="E1561" t="str">
            <v>406</v>
          </cell>
          <cell r="F1561">
            <v>0</v>
          </cell>
          <cell r="G1561">
            <v>6</v>
          </cell>
          <cell r="H1561" t="str">
            <v>2012-06-30</v>
          </cell>
          <cell r="I1561" t="str">
            <v>14900</v>
          </cell>
        </row>
        <row r="1562">
          <cell r="A1562" t="str">
            <v>489304</v>
          </cell>
          <cell r="B1562" t="str">
            <v>1015</v>
          </cell>
          <cell r="C1562">
            <v>-4043.87</v>
          </cell>
          <cell r="D1562" t="str">
            <v>217</v>
          </cell>
          <cell r="E1562" t="str">
            <v>406</v>
          </cell>
          <cell r="F1562">
            <v>0</v>
          </cell>
          <cell r="G1562">
            <v>7</v>
          </cell>
          <cell r="H1562" t="str">
            <v>2012-07-31</v>
          </cell>
          <cell r="I1562" t="str">
            <v>14900</v>
          </cell>
        </row>
        <row r="1563">
          <cell r="A1563" t="str">
            <v>489304</v>
          </cell>
          <cell r="B1563" t="str">
            <v>1015</v>
          </cell>
          <cell r="C1563">
            <v>-4583.6099999999997</v>
          </cell>
          <cell r="D1563" t="str">
            <v>217</v>
          </cell>
          <cell r="E1563" t="str">
            <v>406</v>
          </cell>
          <cell r="F1563">
            <v>0</v>
          </cell>
          <cell r="G1563">
            <v>8</v>
          </cell>
          <cell r="H1563" t="str">
            <v>2012-08-31</v>
          </cell>
          <cell r="I1563" t="str">
            <v>14900</v>
          </cell>
        </row>
        <row r="1564">
          <cell r="A1564" t="str">
            <v>489304</v>
          </cell>
          <cell r="B1564" t="str">
            <v>1015</v>
          </cell>
          <cell r="C1564">
            <v>-4459.13</v>
          </cell>
          <cell r="D1564" t="str">
            <v>217</v>
          </cell>
          <cell r="E1564" t="str">
            <v>406</v>
          </cell>
          <cell r="F1564">
            <v>0</v>
          </cell>
          <cell r="G1564">
            <v>9</v>
          </cell>
          <cell r="H1564" t="str">
            <v>2012-09-30</v>
          </cell>
          <cell r="I1564" t="str">
            <v>14900</v>
          </cell>
        </row>
        <row r="1565">
          <cell r="A1565" t="str">
            <v>489304</v>
          </cell>
          <cell r="B1565" t="str">
            <v>1015</v>
          </cell>
          <cell r="C1565">
            <v>-4452.7700000000004</v>
          </cell>
          <cell r="D1565" t="str">
            <v>217</v>
          </cell>
          <cell r="E1565" t="str">
            <v>406</v>
          </cell>
          <cell r="F1565">
            <v>0</v>
          </cell>
          <cell r="G1565">
            <v>10</v>
          </cell>
          <cell r="H1565" t="str">
            <v>2012-10-31</v>
          </cell>
          <cell r="I1565" t="str">
            <v>14900</v>
          </cell>
        </row>
        <row r="1566">
          <cell r="A1566" t="str">
            <v>489304</v>
          </cell>
          <cell r="B1566" t="str">
            <v>1015</v>
          </cell>
          <cell r="C1566">
            <v>-5225.49</v>
          </cell>
          <cell r="D1566" t="str">
            <v>217</v>
          </cell>
          <cell r="E1566" t="str">
            <v>406</v>
          </cell>
          <cell r="F1566">
            <v>0</v>
          </cell>
          <cell r="G1566">
            <v>11</v>
          </cell>
          <cell r="H1566" t="str">
            <v>2012-11-30</v>
          </cell>
          <cell r="I1566" t="str">
            <v>14900</v>
          </cell>
        </row>
        <row r="1567">
          <cell r="A1567" t="str">
            <v>489304</v>
          </cell>
          <cell r="B1567" t="str">
            <v>1015</v>
          </cell>
          <cell r="C1567">
            <v>-9708.11</v>
          </cell>
          <cell r="D1567" t="str">
            <v>217</v>
          </cell>
          <cell r="E1567" t="str">
            <v>406</v>
          </cell>
          <cell r="F1567">
            <v>0</v>
          </cell>
          <cell r="G1567">
            <v>12</v>
          </cell>
          <cell r="H1567" t="str">
            <v>2012-12-31</v>
          </cell>
          <cell r="I1567" t="str">
            <v>14900</v>
          </cell>
        </row>
        <row r="1568">
          <cell r="A1568" t="str">
            <v>489304</v>
          </cell>
          <cell r="B1568" t="str">
            <v>1015</v>
          </cell>
          <cell r="C1568">
            <v>-85.64</v>
          </cell>
          <cell r="D1568" t="str">
            <v>217</v>
          </cell>
          <cell r="E1568" t="str">
            <v>416</v>
          </cell>
          <cell r="F1568">
            <v>0</v>
          </cell>
          <cell r="G1568">
            <v>1</v>
          </cell>
          <cell r="H1568" t="str">
            <v>2012-01-31</v>
          </cell>
          <cell r="I1568" t="str">
            <v>14900</v>
          </cell>
        </row>
        <row r="1569">
          <cell r="A1569" t="str">
            <v>489304</v>
          </cell>
          <cell r="B1569" t="str">
            <v>1015</v>
          </cell>
          <cell r="C1569">
            <v>-105.68</v>
          </cell>
          <cell r="D1569" t="str">
            <v>217</v>
          </cell>
          <cell r="E1569" t="str">
            <v>416</v>
          </cell>
          <cell r="F1569">
            <v>0</v>
          </cell>
          <cell r="G1569">
            <v>2</v>
          </cell>
          <cell r="H1569" t="str">
            <v>2012-02-29</v>
          </cell>
          <cell r="I1569" t="str">
            <v>14900</v>
          </cell>
        </row>
        <row r="1570">
          <cell r="A1570" t="str">
            <v>489304</v>
          </cell>
          <cell r="B1570" t="str">
            <v>1015</v>
          </cell>
          <cell r="C1570">
            <v>-78.94</v>
          </cell>
          <cell r="D1570" t="str">
            <v>217</v>
          </cell>
          <cell r="E1570" t="str">
            <v>416</v>
          </cell>
          <cell r="F1570">
            <v>0</v>
          </cell>
          <cell r="G1570">
            <v>3</v>
          </cell>
          <cell r="H1570" t="str">
            <v>2012-03-31</v>
          </cell>
          <cell r="I1570" t="str">
            <v>14900</v>
          </cell>
        </row>
        <row r="1571">
          <cell r="A1571" t="str">
            <v>489304</v>
          </cell>
          <cell r="B1571" t="str">
            <v>1015</v>
          </cell>
          <cell r="C1571">
            <v>-53.46</v>
          </cell>
          <cell r="D1571" t="str">
            <v>217</v>
          </cell>
          <cell r="E1571" t="str">
            <v>416</v>
          </cell>
          <cell r="F1571">
            <v>0</v>
          </cell>
          <cell r="G1571">
            <v>4</v>
          </cell>
          <cell r="H1571" t="str">
            <v>2012-04-30</v>
          </cell>
          <cell r="I1571" t="str">
            <v>14900</v>
          </cell>
        </row>
        <row r="1572">
          <cell r="A1572" t="str">
            <v>489304</v>
          </cell>
          <cell r="B1572" t="str">
            <v>1015</v>
          </cell>
          <cell r="C1572">
            <v>-39.380000000000003</v>
          </cell>
          <cell r="D1572" t="str">
            <v>217</v>
          </cell>
          <cell r="E1572" t="str">
            <v>416</v>
          </cell>
          <cell r="F1572">
            <v>0</v>
          </cell>
          <cell r="G1572">
            <v>5</v>
          </cell>
          <cell r="H1572" t="str">
            <v>2012-05-31</v>
          </cell>
          <cell r="I1572" t="str">
            <v>14900</v>
          </cell>
        </row>
        <row r="1573">
          <cell r="A1573" t="str">
            <v>489304</v>
          </cell>
          <cell r="B1573" t="str">
            <v>1015</v>
          </cell>
          <cell r="C1573">
            <v>-35.47</v>
          </cell>
          <cell r="D1573" t="str">
            <v>217</v>
          </cell>
          <cell r="E1573" t="str">
            <v>416</v>
          </cell>
          <cell r="F1573">
            <v>0</v>
          </cell>
          <cell r="G1573">
            <v>6</v>
          </cell>
          <cell r="H1573" t="str">
            <v>2012-06-30</v>
          </cell>
          <cell r="I1573" t="str">
            <v>14900</v>
          </cell>
        </row>
        <row r="1574">
          <cell r="A1574" t="str">
            <v>489304</v>
          </cell>
          <cell r="B1574" t="str">
            <v>1015</v>
          </cell>
          <cell r="C1574">
            <v>-33.880000000000003</v>
          </cell>
          <cell r="D1574" t="str">
            <v>217</v>
          </cell>
          <cell r="E1574" t="str">
            <v>416</v>
          </cell>
          <cell r="F1574">
            <v>0</v>
          </cell>
          <cell r="G1574">
            <v>7</v>
          </cell>
          <cell r="H1574" t="str">
            <v>2012-07-31</v>
          </cell>
          <cell r="I1574" t="str">
            <v>14900</v>
          </cell>
        </row>
        <row r="1575">
          <cell r="A1575" t="str">
            <v>489304</v>
          </cell>
          <cell r="B1575" t="str">
            <v>1015</v>
          </cell>
          <cell r="C1575">
            <v>-33.74</v>
          </cell>
          <cell r="D1575" t="str">
            <v>217</v>
          </cell>
          <cell r="E1575" t="str">
            <v>416</v>
          </cell>
          <cell r="F1575">
            <v>0</v>
          </cell>
          <cell r="G1575">
            <v>8</v>
          </cell>
          <cell r="H1575" t="str">
            <v>2012-08-31</v>
          </cell>
          <cell r="I1575" t="str">
            <v>14900</v>
          </cell>
        </row>
        <row r="1576">
          <cell r="A1576" t="str">
            <v>489304</v>
          </cell>
          <cell r="B1576" t="str">
            <v>1015</v>
          </cell>
          <cell r="C1576">
            <v>-40.92</v>
          </cell>
          <cell r="D1576" t="str">
            <v>217</v>
          </cell>
          <cell r="E1576" t="str">
            <v>416</v>
          </cell>
          <cell r="F1576">
            <v>0</v>
          </cell>
          <cell r="G1576">
            <v>9</v>
          </cell>
          <cell r="H1576" t="str">
            <v>2012-09-30</v>
          </cell>
          <cell r="I1576" t="str">
            <v>14900</v>
          </cell>
        </row>
        <row r="1577">
          <cell r="A1577" t="str">
            <v>489304</v>
          </cell>
          <cell r="B1577" t="str">
            <v>1015</v>
          </cell>
          <cell r="C1577">
            <v>-49.65</v>
          </cell>
          <cell r="D1577" t="str">
            <v>217</v>
          </cell>
          <cell r="E1577" t="str">
            <v>416</v>
          </cell>
          <cell r="F1577">
            <v>0</v>
          </cell>
          <cell r="G1577">
            <v>10</v>
          </cell>
          <cell r="H1577" t="str">
            <v>2012-10-31</v>
          </cell>
          <cell r="I1577" t="str">
            <v>14900</v>
          </cell>
        </row>
        <row r="1578">
          <cell r="A1578" t="str">
            <v>489304</v>
          </cell>
          <cell r="B1578" t="str">
            <v>1015</v>
          </cell>
          <cell r="C1578">
            <v>-72.97</v>
          </cell>
          <cell r="D1578" t="str">
            <v>217</v>
          </cell>
          <cell r="E1578" t="str">
            <v>416</v>
          </cell>
          <cell r="F1578">
            <v>0</v>
          </cell>
          <cell r="G1578">
            <v>11</v>
          </cell>
          <cell r="H1578" t="str">
            <v>2012-11-30</v>
          </cell>
          <cell r="I1578" t="str">
            <v>14900</v>
          </cell>
        </row>
        <row r="1579">
          <cell r="A1579" t="str">
            <v>489304</v>
          </cell>
          <cell r="B1579" t="str">
            <v>1015</v>
          </cell>
          <cell r="C1579">
            <v>-204.66</v>
          </cell>
          <cell r="D1579" t="str">
            <v>217</v>
          </cell>
          <cell r="E1579" t="str">
            <v>416</v>
          </cell>
          <cell r="F1579">
            <v>0</v>
          </cell>
          <cell r="G1579">
            <v>12</v>
          </cell>
          <cell r="H1579" t="str">
            <v>2012-12-31</v>
          </cell>
          <cell r="I1579" t="str">
            <v>14900</v>
          </cell>
        </row>
        <row r="1580">
          <cell r="A1580" t="str">
            <v>489304</v>
          </cell>
          <cell r="B1580" t="str">
            <v>1015</v>
          </cell>
          <cell r="C1580">
            <v>-218070.93</v>
          </cell>
          <cell r="D1580" t="str">
            <v>250</v>
          </cell>
          <cell r="E1580" t="str">
            <v>405</v>
          </cell>
          <cell r="F1580">
            <v>-1994857</v>
          </cell>
          <cell r="G1580">
            <v>1</v>
          </cell>
          <cell r="H1580" t="str">
            <v>2012-01-31</v>
          </cell>
          <cell r="I1580" t="str">
            <v>14900</v>
          </cell>
        </row>
        <row r="1581">
          <cell r="A1581" t="str">
            <v>489304</v>
          </cell>
          <cell r="B1581" t="str">
            <v>1015</v>
          </cell>
          <cell r="C1581">
            <v>-215687.73</v>
          </cell>
          <cell r="D1581" t="str">
            <v>250</v>
          </cell>
          <cell r="E1581" t="str">
            <v>405</v>
          </cell>
          <cell r="F1581">
            <v>-2015247</v>
          </cell>
          <cell r="G1581">
            <v>2</v>
          </cell>
          <cell r="H1581" t="str">
            <v>2012-02-29</v>
          </cell>
          <cell r="I1581" t="str">
            <v>14900</v>
          </cell>
        </row>
        <row r="1582">
          <cell r="A1582" t="str">
            <v>489304</v>
          </cell>
          <cell r="B1582" t="str">
            <v>1015</v>
          </cell>
          <cell r="C1582">
            <v>-218909.46</v>
          </cell>
          <cell r="D1582" t="str">
            <v>250</v>
          </cell>
          <cell r="E1582" t="str">
            <v>405</v>
          </cell>
          <cell r="F1582">
            <v>-1930326</v>
          </cell>
          <cell r="G1582">
            <v>3</v>
          </cell>
          <cell r="H1582" t="str">
            <v>2012-03-31</v>
          </cell>
          <cell r="I1582" t="str">
            <v>14900</v>
          </cell>
        </row>
        <row r="1583">
          <cell r="A1583" t="str">
            <v>489304</v>
          </cell>
          <cell r="B1583" t="str">
            <v>1015</v>
          </cell>
          <cell r="C1583">
            <v>-206299.03</v>
          </cell>
          <cell r="D1583" t="str">
            <v>250</v>
          </cell>
          <cell r="E1583" t="str">
            <v>405</v>
          </cell>
          <cell r="F1583">
            <v>-1822874</v>
          </cell>
          <cell r="G1583">
            <v>4</v>
          </cell>
          <cell r="H1583" t="str">
            <v>2012-04-30</v>
          </cell>
          <cell r="I1583" t="str">
            <v>14900</v>
          </cell>
        </row>
        <row r="1584">
          <cell r="A1584" t="str">
            <v>489304</v>
          </cell>
          <cell r="B1584" t="str">
            <v>1015</v>
          </cell>
          <cell r="C1584">
            <v>-237852.79999999999</v>
          </cell>
          <cell r="D1584" t="str">
            <v>250</v>
          </cell>
          <cell r="E1584" t="str">
            <v>405</v>
          </cell>
          <cell r="F1584">
            <v>-1978860</v>
          </cell>
          <cell r="G1584">
            <v>5</v>
          </cell>
          <cell r="H1584" t="str">
            <v>2012-05-31</v>
          </cell>
          <cell r="I1584" t="str">
            <v>14900</v>
          </cell>
        </row>
        <row r="1585">
          <cell r="A1585" t="str">
            <v>489304</v>
          </cell>
          <cell r="B1585" t="str">
            <v>1015</v>
          </cell>
          <cell r="C1585">
            <v>-266147.78000000003</v>
          </cell>
          <cell r="D1585" t="str">
            <v>250</v>
          </cell>
          <cell r="E1585" t="str">
            <v>405</v>
          </cell>
          <cell r="F1585">
            <v>-2336450</v>
          </cell>
          <cell r="G1585">
            <v>6</v>
          </cell>
          <cell r="H1585" t="str">
            <v>2012-06-30</v>
          </cell>
          <cell r="I1585" t="str">
            <v>14900</v>
          </cell>
        </row>
        <row r="1586">
          <cell r="A1586" t="str">
            <v>489304</v>
          </cell>
          <cell r="B1586" t="str">
            <v>1015</v>
          </cell>
          <cell r="C1586">
            <v>-279274.84999999998</v>
          </cell>
          <cell r="D1586" t="str">
            <v>250</v>
          </cell>
          <cell r="E1586" t="str">
            <v>405</v>
          </cell>
          <cell r="F1586">
            <v>-2405275</v>
          </cell>
          <cell r="G1586">
            <v>7</v>
          </cell>
          <cell r="H1586" t="str">
            <v>2012-07-31</v>
          </cell>
          <cell r="I1586" t="str">
            <v>14900</v>
          </cell>
        </row>
        <row r="1587">
          <cell r="A1587" t="str">
            <v>489304</v>
          </cell>
          <cell r="B1587" t="str">
            <v>1015</v>
          </cell>
          <cell r="C1587">
            <v>-292429.64</v>
          </cell>
          <cell r="D1587" t="str">
            <v>250</v>
          </cell>
          <cell r="E1587" t="str">
            <v>405</v>
          </cell>
          <cell r="F1587">
            <v>-2569312</v>
          </cell>
          <cell r="G1587">
            <v>8</v>
          </cell>
          <cell r="H1587" t="str">
            <v>2012-08-31</v>
          </cell>
          <cell r="I1587" t="str">
            <v>14900</v>
          </cell>
        </row>
        <row r="1588">
          <cell r="A1588" t="str">
            <v>489304</v>
          </cell>
          <cell r="B1588" t="str">
            <v>1015</v>
          </cell>
          <cell r="C1588">
            <v>-245544.53</v>
          </cell>
          <cell r="D1588" t="str">
            <v>250</v>
          </cell>
          <cell r="E1588" t="str">
            <v>405</v>
          </cell>
          <cell r="F1588">
            <v>-2086575</v>
          </cell>
          <cell r="G1588">
            <v>9</v>
          </cell>
          <cell r="H1588" t="str">
            <v>2012-09-30</v>
          </cell>
          <cell r="I1588" t="str">
            <v>14900</v>
          </cell>
        </row>
        <row r="1589">
          <cell r="A1589" t="str">
            <v>489304</v>
          </cell>
          <cell r="B1589" t="str">
            <v>1015</v>
          </cell>
          <cell r="C1589">
            <v>-250907.85</v>
          </cell>
          <cell r="D1589" t="str">
            <v>250</v>
          </cell>
          <cell r="E1589" t="str">
            <v>405</v>
          </cell>
          <cell r="F1589">
            <v>-2208512</v>
          </cell>
          <cell r="G1589">
            <v>10</v>
          </cell>
          <cell r="H1589" t="str">
            <v>2012-10-31</v>
          </cell>
          <cell r="I1589" t="str">
            <v>14900</v>
          </cell>
        </row>
        <row r="1590">
          <cell r="A1590" t="str">
            <v>489304</v>
          </cell>
          <cell r="B1590" t="str">
            <v>1015</v>
          </cell>
          <cell r="C1590">
            <v>-220783.52</v>
          </cell>
          <cell r="D1590" t="str">
            <v>250</v>
          </cell>
          <cell r="E1590" t="str">
            <v>405</v>
          </cell>
          <cell r="F1590">
            <v>-2030546</v>
          </cell>
          <cell r="G1590">
            <v>11</v>
          </cell>
          <cell r="H1590" t="str">
            <v>2012-11-30</v>
          </cell>
          <cell r="I1590" t="str">
            <v>14900</v>
          </cell>
        </row>
        <row r="1591">
          <cell r="A1591" t="str">
            <v>489304</v>
          </cell>
          <cell r="B1591" t="str">
            <v>1015</v>
          </cell>
          <cell r="C1591">
            <v>-232449.62</v>
          </cell>
          <cell r="D1591" t="str">
            <v>250</v>
          </cell>
          <cell r="E1591" t="str">
            <v>405</v>
          </cell>
          <cell r="F1591">
            <v>-2056943</v>
          </cell>
          <cell r="G1591">
            <v>12</v>
          </cell>
          <cell r="H1591" t="str">
            <v>2012-12-31</v>
          </cell>
          <cell r="I1591" t="str">
            <v>14900</v>
          </cell>
        </row>
        <row r="1592">
          <cell r="A1592" t="str">
            <v>489304</v>
          </cell>
          <cell r="B1592" t="str">
            <v>1015</v>
          </cell>
          <cell r="C1592">
            <v>-159049.18</v>
          </cell>
          <cell r="D1592" t="str">
            <v>250</v>
          </cell>
          <cell r="E1592" t="str">
            <v>406</v>
          </cell>
          <cell r="F1592">
            <v>-607159</v>
          </cell>
          <cell r="G1592">
            <v>1</v>
          </cell>
          <cell r="H1592" t="str">
            <v>2012-01-31</v>
          </cell>
          <cell r="I1592" t="str">
            <v>14900</v>
          </cell>
        </row>
        <row r="1593">
          <cell r="A1593" t="str">
            <v>489304</v>
          </cell>
          <cell r="B1593" t="str">
            <v>1015</v>
          </cell>
          <cell r="C1593">
            <v>-141457.04999999999</v>
          </cell>
          <cell r="D1593" t="str">
            <v>250</v>
          </cell>
          <cell r="E1593" t="str">
            <v>406</v>
          </cell>
          <cell r="F1593">
            <v>-509415</v>
          </cell>
          <cell r="G1593">
            <v>2</v>
          </cell>
          <cell r="H1593" t="str">
            <v>2012-02-29</v>
          </cell>
          <cell r="I1593" t="str">
            <v>14900</v>
          </cell>
        </row>
        <row r="1594">
          <cell r="A1594" t="str">
            <v>489304</v>
          </cell>
          <cell r="B1594" t="str">
            <v>1015</v>
          </cell>
          <cell r="C1594">
            <v>-121248.09</v>
          </cell>
          <cell r="D1594" t="str">
            <v>250</v>
          </cell>
          <cell r="E1594" t="str">
            <v>406</v>
          </cell>
          <cell r="F1594">
            <v>-390661</v>
          </cell>
          <cell r="G1594">
            <v>3</v>
          </cell>
          <cell r="H1594" t="str">
            <v>2012-03-31</v>
          </cell>
          <cell r="I1594" t="str">
            <v>14900</v>
          </cell>
        </row>
        <row r="1595">
          <cell r="A1595" t="str">
            <v>489304</v>
          </cell>
          <cell r="B1595" t="str">
            <v>1015</v>
          </cell>
          <cell r="C1595">
            <v>-105296.78</v>
          </cell>
          <cell r="D1595" t="str">
            <v>250</v>
          </cell>
          <cell r="E1595" t="str">
            <v>406</v>
          </cell>
          <cell r="F1595">
            <v>-314177</v>
          </cell>
          <cell r="G1595">
            <v>4</v>
          </cell>
          <cell r="H1595" t="str">
            <v>2012-04-30</v>
          </cell>
          <cell r="I1595" t="str">
            <v>14900</v>
          </cell>
        </row>
        <row r="1596">
          <cell r="A1596" t="str">
            <v>489304</v>
          </cell>
          <cell r="B1596" t="str">
            <v>1015</v>
          </cell>
          <cell r="C1596">
            <v>-143056.89000000001</v>
          </cell>
          <cell r="D1596" t="str">
            <v>250</v>
          </cell>
          <cell r="E1596" t="str">
            <v>406</v>
          </cell>
          <cell r="F1596">
            <v>-556528</v>
          </cell>
          <cell r="G1596">
            <v>5</v>
          </cell>
          <cell r="H1596" t="str">
            <v>2012-05-31</v>
          </cell>
          <cell r="I1596" t="str">
            <v>14900</v>
          </cell>
        </row>
        <row r="1597">
          <cell r="A1597" t="str">
            <v>489304</v>
          </cell>
          <cell r="B1597" t="str">
            <v>1015</v>
          </cell>
          <cell r="C1597">
            <v>-119271.75</v>
          </cell>
          <cell r="D1597" t="str">
            <v>250</v>
          </cell>
          <cell r="E1597" t="str">
            <v>406</v>
          </cell>
          <cell r="F1597">
            <v>-406110</v>
          </cell>
          <cell r="G1597">
            <v>6</v>
          </cell>
          <cell r="H1597" t="str">
            <v>2012-06-30</v>
          </cell>
          <cell r="I1597" t="str">
            <v>14900</v>
          </cell>
        </row>
        <row r="1598">
          <cell r="A1598" t="str">
            <v>489304</v>
          </cell>
          <cell r="B1598" t="str">
            <v>1015</v>
          </cell>
          <cell r="C1598">
            <v>-175267.54</v>
          </cell>
          <cell r="D1598" t="str">
            <v>250</v>
          </cell>
          <cell r="E1598" t="str">
            <v>406</v>
          </cell>
          <cell r="F1598">
            <v>-500828.99</v>
          </cell>
          <cell r="G1598">
            <v>7</v>
          </cell>
          <cell r="H1598" t="str">
            <v>2012-07-31</v>
          </cell>
          <cell r="I1598" t="str">
            <v>14900</v>
          </cell>
        </row>
        <row r="1599">
          <cell r="A1599" t="str">
            <v>489304</v>
          </cell>
          <cell r="B1599" t="str">
            <v>1015</v>
          </cell>
          <cell r="C1599">
            <v>-191235.72</v>
          </cell>
          <cell r="D1599" t="str">
            <v>250</v>
          </cell>
          <cell r="E1599" t="str">
            <v>406</v>
          </cell>
          <cell r="F1599">
            <v>-585321</v>
          </cell>
          <cell r="G1599">
            <v>8</v>
          </cell>
          <cell r="H1599" t="str">
            <v>2012-08-31</v>
          </cell>
          <cell r="I1599" t="str">
            <v>14900</v>
          </cell>
        </row>
        <row r="1600">
          <cell r="A1600" t="str">
            <v>489304</v>
          </cell>
          <cell r="B1600" t="str">
            <v>1015</v>
          </cell>
          <cell r="C1600">
            <v>-171409.52</v>
          </cell>
          <cell r="D1600" t="str">
            <v>250</v>
          </cell>
          <cell r="E1600" t="str">
            <v>406</v>
          </cell>
          <cell r="F1600">
            <v>-460826</v>
          </cell>
          <cell r="G1600">
            <v>9</v>
          </cell>
          <cell r="H1600" t="str">
            <v>2012-09-30</v>
          </cell>
          <cell r="I1600" t="str">
            <v>14900</v>
          </cell>
        </row>
        <row r="1601">
          <cell r="A1601" t="str">
            <v>489304</v>
          </cell>
          <cell r="B1601" t="str">
            <v>1015</v>
          </cell>
          <cell r="C1601">
            <v>-172963.72</v>
          </cell>
          <cell r="D1601" t="str">
            <v>250</v>
          </cell>
          <cell r="E1601" t="str">
            <v>406</v>
          </cell>
          <cell r="F1601">
            <v>-444012</v>
          </cell>
          <cell r="G1601">
            <v>10</v>
          </cell>
          <cell r="H1601" t="str">
            <v>2012-10-31</v>
          </cell>
          <cell r="I1601" t="str">
            <v>14900</v>
          </cell>
        </row>
        <row r="1602">
          <cell r="A1602" t="str">
            <v>489304</v>
          </cell>
          <cell r="B1602" t="str">
            <v>1015</v>
          </cell>
          <cell r="C1602">
            <v>-194041.21</v>
          </cell>
          <cell r="D1602" t="str">
            <v>250</v>
          </cell>
          <cell r="E1602" t="str">
            <v>406</v>
          </cell>
          <cell r="F1602">
            <v>-549314</v>
          </cell>
          <cell r="G1602">
            <v>11</v>
          </cell>
          <cell r="H1602" t="str">
            <v>2012-11-30</v>
          </cell>
          <cell r="I1602" t="str">
            <v>14900</v>
          </cell>
        </row>
        <row r="1603">
          <cell r="A1603" t="str">
            <v>489304</v>
          </cell>
          <cell r="B1603" t="str">
            <v>1015</v>
          </cell>
          <cell r="C1603">
            <v>-220169.45</v>
          </cell>
          <cell r="D1603" t="str">
            <v>250</v>
          </cell>
          <cell r="E1603" t="str">
            <v>406</v>
          </cell>
          <cell r="F1603">
            <v>-706201</v>
          </cell>
          <cell r="G1603">
            <v>12</v>
          </cell>
          <cell r="H1603" t="str">
            <v>2012-12-31</v>
          </cell>
          <cell r="I1603" t="str">
            <v>14900</v>
          </cell>
        </row>
        <row r="1604">
          <cell r="A1604" t="str">
            <v>489304</v>
          </cell>
          <cell r="B1604" t="str">
            <v>1015</v>
          </cell>
          <cell r="C1604">
            <v>-3816.55</v>
          </cell>
          <cell r="D1604" t="str">
            <v>250</v>
          </cell>
          <cell r="E1604" t="str">
            <v>416</v>
          </cell>
          <cell r="F1604">
            <v>-4910</v>
          </cell>
          <cell r="G1604">
            <v>1</v>
          </cell>
          <cell r="H1604" t="str">
            <v>2012-01-31</v>
          </cell>
          <cell r="I1604" t="str">
            <v>14900</v>
          </cell>
        </row>
        <row r="1605">
          <cell r="A1605" t="str">
            <v>489304</v>
          </cell>
          <cell r="B1605" t="str">
            <v>1015</v>
          </cell>
          <cell r="C1605">
            <v>-3577.42</v>
          </cell>
          <cell r="D1605" t="str">
            <v>250</v>
          </cell>
          <cell r="E1605" t="str">
            <v>416</v>
          </cell>
          <cell r="F1605">
            <v>-4541</v>
          </cell>
          <cell r="G1605">
            <v>2</v>
          </cell>
          <cell r="H1605" t="str">
            <v>2012-02-29</v>
          </cell>
          <cell r="I1605" t="str">
            <v>14900</v>
          </cell>
        </row>
        <row r="1606">
          <cell r="A1606" t="str">
            <v>489304</v>
          </cell>
          <cell r="B1606" t="str">
            <v>1015</v>
          </cell>
          <cell r="C1606">
            <v>-2838.05</v>
          </cell>
          <cell r="D1606" t="str">
            <v>250</v>
          </cell>
          <cell r="E1606" t="str">
            <v>416</v>
          </cell>
          <cell r="F1606">
            <v>-3406</v>
          </cell>
          <cell r="G1606">
            <v>3</v>
          </cell>
          <cell r="H1606" t="str">
            <v>2012-03-31</v>
          </cell>
          <cell r="I1606" t="str">
            <v>14900</v>
          </cell>
        </row>
        <row r="1607">
          <cell r="A1607" t="str">
            <v>489304</v>
          </cell>
          <cell r="B1607" t="str">
            <v>1015</v>
          </cell>
          <cell r="C1607">
            <v>-2108.6999999999998</v>
          </cell>
          <cell r="D1607" t="str">
            <v>250</v>
          </cell>
          <cell r="E1607" t="str">
            <v>416</v>
          </cell>
          <cell r="F1607">
            <v>-2288</v>
          </cell>
          <cell r="G1607">
            <v>4</v>
          </cell>
          <cell r="H1607" t="str">
            <v>2012-04-30</v>
          </cell>
          <cell r="I1607" t="str">
            <v>14900</v>
          </cell>
        </row>
        <row r="1608">
          <cell r="A1608" t="str">
            <v>489304</v>
          </cell>
          <cell r="B1608" t="str">
            <v>1015</v>
          </cell>
          <cell r="C1608">
            <v>-1776.22</v>
          </cell>
          <cell r="D1608" t="str">
            <v>250</v>
          </cell>
          <cell r="E1608" t="str">
            <v>416</v>
          </cell>
          <cell r="F1608">
            <v>-1692</v>
          </cell>
          <cell r="G1608">
            <v>5</v>
          </cell>
          <cell r="H1608" t="str">
            <v>2012-05-31</v>
          </cell>
          <cell r="I1608" t="str">
            <v>14900</v>
          </cell>
        </row>
        <row r="1609">
          <cell r="A1609" t="str">
            <v>489304</v>
          </cell>
          <cell r="B1609" t="str">
            <v>1015</v>
          </cell>
          <cell r="C1609">
            <v>-1593.19</v>
          </cell>
          <cell r="D1609" t="str">
            <v>250</v>
          </cell>
          <cell r="E1609" t="str">
            <v>416</v>
          </cell>
          <cell r="F1609">
            <v>-1495</v>
          </cell>
          <cell r="G1609">
            <v>6</v>
          </cell>
          <cell r="H1609" t="str">
            <v>2012-06-30</v>
          </cell>
          <cell r="I1609" t="str">
            <v>14900</v>
          </cell>
        </row>
        <row r="1610">
          <cell r="A1610" t="str">
            <v>489304</v>
          </cell>
          <cell r="B1610" t="str">
            <v>1015</v>
          </cell>
          <cell r="C1610">
            <v>-1560.86</v>
          </cell>
          <cell r="D1610" t="str">
            <v>250</v>
          </cell>
          <cell r="E1610" t="str">
            <v>416</v>
          </cell>
          <cell r="F1610">
            <v>-1446</v>
          </cell>
          <cell r="G1610">
            <v>7</v>
          </cell>
          <cell r="H1610" t="str">
            <v>2012-07-31</v>
          </cell>
          <cell r="I1610" t="str">
            <v>14900</v>
          </cell>
        </row>
        <row r="1611">
          <cell r="A1611" t="str">
            <v>489304</v>
          </cell>
          <cell r="B1611" t="str">
            <v>1015</v>
          </cell>
          <cell r="C1611">
            <v>-1565.94</v>
          </cell>
          <cell r="D1611" t="str">
            <v>250</v>
          </cell>
          <cell r="E1611" t="str">
            <v>416</v>
          </cell>
          <cell r="F1611">
            <v>-1454</v>
          </cell>
          <cell r="G1611">
            <v>8</v>
          </cell>
          <cell r="H1611" t="str">
            <v>2012-08-31</v>
          </cell>
          <cell r="I1611" t="str">
            <v>14900</v>
          </cell>
        </row>
        <row r="1612">
          <cell r="A1612" t="str">
            <v>489304</v>
          </cell>
          <cell r="B1612" t="str">
            <v>1015</v>
          </cell>
          <cell r="C1612">
            <v>-1639.15</v>
          </cell>
          <cell r="D1612" t="str">
            <v>250</v>
          </cell>
          <cell r="E1612" t="str">
            <v>416</v>
          </cell>
          <cell r="F1612">
            <v>-1566</v>
          </cell>
          <cell r="G1612">
            <v>9</v>
          </cell>
          <cell r="H1612" t="str">
            <v>2012-09-30</v>
          </cell>
          <cell r="I1612" t="str">
            <v>14900</v>
          </cell>
        </row>
        <row r="1613">
          <cell r="A1613" t="str">
            <v>489304</v>
          </cell>
          <cell r="B1613" t="str">
            <v>1015</v>
          </cell>
          <cell r="C1613">
            <v>-1873.11</v>
          </cell>
          <cell r="D1613" t="str">
            <v>250</v>
          </cell>
          <cell r="E1613" t="str">
            <v>416</v>
          </cell>
          <cell r="F1613">
            <v>-1925</v>
          </cell>
          <cell r="G1613">
            <v>10</v>
          </cell>
          <cell r="H1613" t="str">
            <v>2012-10-31</v>
          </cell>
          <cell r="I1613" t="str">
            <v>14900</v>
          </cell>
        </row>
        <row r="1614">
          <cell r="A1614" t="str">
            <v>489304</v>
          </cell>
          <cell r="B1614" t="str">
            <v>1015</v>
          </cell>
          <cell r="C1614">
            <v>-3524.96</v>
          </cell>
          <cell r="D1614" t="str">
            <v>250</v>
          </cell>
          <cell r="E1614" t="str">
            <v>416</v>
          </cell>
          <cell r="F1614">
            <v>-2799</v>
          </cell>
          <cell r="G1614">
            <v>11</v>
          </cell>
          <cell r="H1614" t="str">
            <v>2012-11-30</v>
          </cell>
          <cell r="I1614" t="str">
            <v>14900</v>
          </cell>
        </row>
        <row r="1615">
          <cell r="A1615" t="str">
            <v>489304</v>
          </cell>
          <cell r="B1615" t="str">
            <v>1015</v>
          </cell>
          <cell r="C1615">
            <v>-4096.3</v>
          </cell>
          <cell r="D1615" t="str">
            <v>250</v>
          </cell>
          <cell r="E1615" t="str">
            <v>416</v>
          </cell>
          <cell r="F1615">
            <v>-5337</v>
          </cell>
          <cell r="G1615">
            <v>12</v>
          </cell>
          <cell r="H1615" t="str">
            <v>2012-12-31</v>
          </cell>
          <cell r="I1615" t="str">
            <v>14900</v>
          </cell>
        </row>
        <row r="1616">
          <cell r="A1616" t="str">
            <v>489304</v>
          </cell>
          <cell r="B1616" t="str">
            <v>1015</v>
          </cell>
          <cell r="C1616">
            <v>-1114.7</v>
          </cell>
          <cell r="D1616" t="str">
            <v>250</v>
          </cell>
          <cell r="E1616" t="str">
            <v>458</v>
          </cell>
          <cell r="F1616">
            <v>-3380</v>
          </cell>
          <cell r="G1616">
            <v>1</v>
          </cell>
          <cell r="H1616" t="str">
            <v>2012-01-31</v>
          </cell>
          <cell r="I1616" t="str">
            <v>15600</v>
          </cell>
        </row>
        <row r="1617">
          <cell r="A1617" t="str">
            <v>489304</v>
          </cell>
          <cell r="B1617" t="str">
            <v>1015</v>
          </cell>
          <cell r="C1617">
            <v>-1055</v>
          </cell>
          <cell r="D1617" t="str">
            <v>250</v>
          </cell>
          <cell r="E1617" t="str">
            <v>458</v>
          </cell>
          <cell r="F1617">
            <v>-3180</v>
          </cell>
          <cell r="G1617">
            <v>2</v>
          </cell>
          <cell r="H1617" t="str">
            <v>2012-02-29</v>
          </cell>
          <cell r="I1617" t="str">
            <v>15600</v>
          </cell>
        </row>
        <row r="1618">
          <cell r="A1618" t="str">
            <v>489304</v>
          </cell>
          <cell r="B1618" t="str">
            <v>1015</v>
          </cell>
          <cell r="C1618">
            <v>-771</v>
          </cell>
          <cell r="D1618" t="str">
            <v>250</v>
          </cell>
          <cell r="E1618" t="str">
            <v>458</v>
          </cell>
          <cell r="F1618">
            <v>-2234</v>
          </cell>
          <cell r="G1618">
            <v>3</v>
          </cell>
          <cell r="H1618" t="str">
            <v>2012-03-31</v>
          </cell>
          <cell r="I1618" t="str">
            <v>15600</v>
          </cell>
        </row>
        <row r="1619">
          <cell r="A1619" t="str">
            <v>489304</v>
          </cell>
          <cell r="B1619" t="str">
            <v>1015</v>
          </cell>
          <cell r="C1619">
            <v>-669.2</v>
          </cell>
          <cell r="D1619" t="str">
            <v>250</v>
          </cell>
          <cell r="E1619" t="str">
            <v>458</v>
          </cell>
          <cell r="F1619">
            <v>-1892</v>
          </cell>
          <cell r="G1619">
            <v>4</v>
          </cell>
          <cell r="H1619" t="str">
            <v>2012-04-30</v>
          </cell>
          <cell r="I1619" t="str">
            <v>15600</v>
          </cell>
        </row>
        <row r="1620">
          <cell r="A1620" t="str">
            <v>489304</v>
          </cell>
          <cell r="B1620" t="str">
            <v>1015</v>
          </cell>
          <cell r="C1620">
            <v>-447.84</v>
          </cell>
          <cell r="D1620" t="str">
            <v>250</v>
          </cell>
          <cell r="E1620" t="str">
            <v>458</v>
          </cell>
          <cell r="F1620">
            <v>-1405</v>
          </cell>
          <cell r="G1620">
            <v>5</v>
          </cell>
          <cell r="H1620" t="str">
            <v>2012-05-31</v>
          </cell>
          <cell r="I1620" t="str">
            <v>15600</v>
          </cell>
        </row>
        <row r="1621">
          <cell r="A1621" t="str">
            <v>489304</v>
          </cell>
          <cell r="B1621" t="str">
            <v>1015</v>
          </cell>
          <cell r="C1621">
            <v>-399.5</v>
          </cell>
          <cell r="D1621" t="str">
            <v>250</v>
          </cell>
          <cell r="E1621" t="str">
            <v>458</v>
          </cell>
          <cell r="F1621">
            <v>-995</v>
          </cell>
          <cell r="G1621">
            <v>6</v>
          </cell>
          <cell r="H1621" t="str">
            <v>2012-06-30</v>
          </cell>
          <cell r="I1621" t="str">
            <v>15600</v>
          </cell>
        </row>
        <row r="1622">
          <cell r="A1622" t="str">
            <v>489304</v>
          </cell>
          <cell r="B1622" t="str">
            <v>1015</v>
          </cell>
          <cell r="C1622">
            <v>-371.5</v>
          </cell>
          <cell r="D1622" t="str">
            <v>250</v>
          </cell>
          <cell r="E1622" t="str">
            <v>458</v>
          </cell>
          <cell r="F1622">
            <v>-904</v>
          </cell>
          <cell r="G1622">
            <v>7</v>
          </cell>
          <cell r="H1622" t="str">
            <v>2012-07-31</v>
          </cell>
          <cell r="I1622" t="str">
            <v>15600</v>
          </cell>
        </row>
        <row r="1623">
          <cell r="A1623" t="str">
            <v>489304</v>
          </cell>
          <cell r="B1623" t="str">
            <v>1015</v>
          </cell>
          <cell r="C1623">
            <v>-393.2</v>
          </cell>
          <cell r="D1623" t="str">
            <v>250</v>
          </cell>
          <cell r="E1623" t="str">
            <v>458</v>
          </cell>
          <cell r="F1623">
            <v>-972</v>
          </cell>
          <cell r="G1623">
            <v>8</v>
          </cell>
          <cell r="H1623" t="str">
            <v>2012-08-31</v>
          </cell>
          <cell r="I1623" t="str">
            <v>15600</v>
          </cell>
        </row>
        <row r="1624">
          <cell r="A1624" t="str">
            <v>489304</v>
          </cell>
          <cell r="B1624" t="str">
            <v>1015</v>
          </cell>
          <cell r="C1624">
            <v>-449.6</v>
          </cell>
          <cell r="D1624" t="str">
            <v>250</v>
          </cell>
          <cell r="E1624" t="str">
            <v>458</v>
          </cell>
          <cell r="F1624">
            <v>-1163</v>
          </cell>
          <cell r="G1624">
            <v>9</v>
          </cell>
          <cell r="H1624" t="str">
            <v>2012-09-30</v>
          </cell>
          <cell r="I1624" t="str">
            <v>15600</v>
          </cell>
        </row>
        <row r="1625">
          <cell r="A1625" t="str">
            <v>489304</v>
          </cell>
          <cell r="B1625" t="str">
            <v>1015</v>
          </cell>
          <cell r="C1625">
            <v>-744.9</v>
          </cell>
          <cell r="D1625" t="str">
            <v>250</v>
          </cell>
          <cell r="E1625" t="str">
            <v>458</v>
          </cell>
          <cell r="F1625">
            <v>-2146</v>
          </cell>
          <cell r="G1625">
            <v>10</v>
          </cell>
          <cell r="H1625" t="str">
            <v>2012-10-31</v>
          </cell>
          <cell r="I1625" t="str">
            <v>15600</v>
          </cell>
        </row>
        <row r="1626">
          <cell r="A1626" t="str">
            <v>489304</v>
          </cell>
          <cell r="B1626" t="str">
            <v>1015</v>
          </cell>
          <cell r="C1626">
            <v>-941.8</v>
          </cell>
          <cell r="D1626" t="str">
            <v>250</v>
          </cell>
          <cell r="E1626" t="str">
            <v>458</v>
          </cell>
          <cell r="F1626">
            <v>-2802</v>
          </cell>
          <cell r="G1626">
            <v>11</v>
          </cell>
          <cell r="H1626" t="str">
            <v>2012-11-30</v>
          </cell>
          <cell r="I1626" t="str">
            <v>15600</v>
          </cell>
        </row>
        <row r="1627">
          <cell r="A1627" t="str">
            <v>489304</v>
          </cell>
          <cell r="B1627" t="str">
            <v>1015</v>
          </cell>
          <cell r="C1627">
            <v>-1268.5999999999999</v>
          </cell>
          <cell r="D1627" t="str">
            <v>250</v>
          </cell>
          <cell r="E1627" t="str">
            <v>458</v>
          </cell>
          <cell r="F1627">
            <v>-3893</v>
          </cell>
          <cell r="G1627">
            <v>12</v>
          </cell>
          <cell r="H1627" t="str">
            <v>2012-12-31</v>
          </cell>
          <cell r="I1627" t="str">
            <v>15600</v>
          </cell>
        </row>
      </sheetData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  <cell r="O3">
            <v>39844</v>
          </cell>
          <cell r="P3">
            <v>39872</v>
          </cell>
          <cell r="Q3">
            <v>39903</v>
          </cell>
          <cell r="R3">
            <v>39933</v>
          </cell>
          <cell r="S3">
            <v>39964</v>
          </cell>
          <cell r="T3">
            <v>39994</v>
          </cell>
          <cell r="U3">
            <v>40025</v>
          </cell>
          <cell r="V3">
            <v>40056</v>
          </cell>
          <cell r="W3">
            <v>40086</v>
          </cell>
          <cell r="X3">
            <v>40117</v>
          </cell>
          <cell r="Y3">
            <v>40147</v>
          </cell>
          <cell r="Z3">
            <v>40178</v>
          </cell>
          <cell r="AA3">
            <v>40209</v>
          </cell>
          <cell r="AB3">
            <v>40237</v>
          </cell>
          <cell r="AC3">
            <v>40268</v>
          </cell>
          <cell r="AD3">
            <v>40298</v>
          </cell>
          <cell r="AE3">
            <v>40329</v>
          </cell>
          <cell r="AF3">
            <v>40359</v>
          </cell>
          <cell r="AG3">
            <v>40390</v>
          </cell>
          <cell r="AH3">
            <v>40421</v>
          </cell>
          <cell r="AI3">
            <v>40451</v>
          </cell>
          <cell r="AJ3">
            <v>40482</v>
          </cell>
          <cell r="AK3">
            <v>40512</v>
          </cell>
          <cell r="AL3">
            <v>40543</v>
          </cell>
          <cell r="AM3">
            <v>40574</v>
          </cell>
          <cell r="AN3">
            <v>40602</v>
          </cell>
          <cell r="AO3">
            <v>40633</v>
          </cell>
          <cell r="AP3">
            <v>40663</v>
          </cell>
          <cell r="AQ3">
            <v>40694</v>
          </cell>
          <cell r="AR3">
            <v>40724</v>
          </cell>
          <cell r="AS3">
            <v>40755</v>
          </cell>
          <cell r="AT3">
            <v>40786</v>
          </cell>
          <cell r="AU3">
            <v>40816</v>
          </cell>
          <cell r="AV3">
            <v>40847</v>
          </cell>
          <cell r="AW3">
            <v>40877</v>
          </cell>
          <cell r="AX3">
            <v>40908</v>
          </cell>
          <cell r="AY3">
            <v>40939</v>
          </cell>
          <cell r="AZ3">
            <v>40968</v>
          </cell>
          <cell r="BA3">
            <v>40999</v>
          </cell>
          <cell r="BB3">
            <v>41029</v>
          </cell>
          <cell r="BC3">
            <v>41060</v>
          </cell>
          <cell r="BD3">
            <v>41090</v>
          </cell>
          <cell r="BE3">
            <v>41121</v>
          </cell>
          <cell r="BF3">
            <v>41152</v>
          </cell>
          <cell r="BG3">
            <v>41182</v>
          </cell>
          <cell r="BH3">
            <v>41213</v>
          </cell>
          <cell r="BI3">
            <v>41243</v>
          </cell>
          <cell r="BJ3">
            <v>41274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  <cell r="O4">
            <v>2.6896300000000002</v>
          </cell>
          <cell r="P4">
            <v>2.6896300000000002</v>
          </cell>
          <cell r="Q4">
            <v>2.6896300000000002</v>
          </cell>
          <cell r="R4">
            <v>4.9603099999999998</v>
          </cell>
          <cell r="S4">
            <v>4.9603099999999998</v>
          </cell>
          <cell r="T4">
            <v>4.9603099999999998</v>
          </cell>
          <cell r="U4">
            <v>4.9603099999999998</v>
          </cell>
          <cell r="V4">
            <v>4.9603099999999998</v>
          </cell>
          <cell r="W4">
            <v>4.9603099999999998</v>
          </cell>
          <cell r="X4">
            <v>4.9603099999999998</v>
          </cell>
          <cell r="Y4">
            <v>4.9603099999999998</v>
          </cell>
          <cell r="Z4">
            <v>4.9603099999999998</v>
          </cell>
          <cell r="AA4">
            <v>4.9603099999999998</v>
          </cell>
          <cell r="AB4">
            <v>4.9603099999999998</v>
          </cell>
          <cell r="AC4">
            <v>4.9603099999999998</v>
          </cell>
          <cell r="AD4">
            <v>4.9603099999999998</v>
          </cell>
          <cell r="AE4">
            <v>4.9603099999999998</v>
          </cell>
          <cell r="AF4">
            <v>4.9603099999999998</v>
          </cell>
          <cell r="AG4">
            <v>4.9603099999999998</v>
          </cell>
          <cell r="AH4">
            <v>5.0296900000000004</v>
          </cell>
          <cell r="AI4">
            <v>5.0296900000000004</v>
          </cell>
          <cell r="AJ4">
            <v>5.0296900000000004</v>
          </cell>
          <cell r="AK4">
            <v>5.0296900000000004</v>
          </cell>
          <cell r="AL4">
            <v>5.0296900000000004</v>
          </cell>
          <cell r="AM4">
            <v>5.0914000000000001</v>
          </cell>
          <cell r="AN4">
            <v>5.0914000000000001</v>
          </cell>
          <cell r="AO4">
            <v>5.0914000000000001</v>
          </cell>
          <cell r="AP4">
            <v>5.0914000000000001</v>
          </cell>
          <cell r="AQ4">
            <v>5.0879500000000002</v>
          </cell>
          <cell r="AR4">
            <v>5.0879500000000002</v>
          </cell>
          <cell r="AS4">
            <v>5.0879500000000002</v>
          </cell>
          <cell r="AT4">
            <v>5.0879500000000002</v>
          </cell>
          <cell r="AU4">
            <v>5.0879500000000002</v>
          </cell>
          <cell r="AV4">
            <v>5.1536099999999996</v>
          </cell>
          <cell r="AW4">
            <v>5.1536099999999996</v>
          </cell>
          <cell r="AX4">
            <v>5.1536099999999996</v>
          </cell>
          <cell r="AY4">
            <v>5.1536099999999996</v>
          </cell>
          <cell r="AZ4">
            <v>5.1946000000000003</v>
          </cell>
          <cell r="BA4">
            <v>5.1946000000000003</v>
          </cell>
          <cell r="BB4">
            <v>5.1946000000000003</v>
          </cell>
          <cell r="BC4">
            <v>5.1946000000000003</v>
          </cell>
          <cell r="BD4">
            <v>5.1946000000000003</v>
          </cell>
          <cell r="BE4">
            <v>5.1946000000000003</v>
          </cell>
          <cell r="BF4">
            <v>5.1946000000000003</v>
          </cell>
          <cell r="BG4">
            <v>5.1969200000000004</v>
          </cell>
          <cell r="BH4">
            <v>5.1969200000000004</v>
          </cell>
          <cell r="BI4">
            <v>5.1969200000000004</v>
          </cell>
          <cell r="BJ4">
            <v>5.2739200000000004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  <cell r="O5">
            <v>0.91618999999999995</v>
          </cell>
          <cell r="P5">
            <v>0.91618999999999995</v>
          </cell>
          <cell r="Q5">
            <v>0.83467999999999998</v>
          </cell>
          <cell r="R5">
            <v>0.83467999999999998</v>
          </cell>
          <cell r="S5">
            <v>0.83467999999999998</v>
          </cell>
          <cell r="T5">
            <v>0.83467999999999998</v>
          </cell>
          <cell r="U5">
            <v>0.83467999999999998</v>
          </cell>
          <cell r="V5">
            <v>0.83467999999999998</v>
          </cell>
          <cell r="W5">
            <v>0.83467999999999998</v>
          </cell>
          <cell r="X5">
            <v>0.79881000000000002</v>
          </cell>
          <cell r="Y5">
            <v>0.79881000000000002</v>
          </cell>
          <cell r="Z5">
            <v>0.79881000000000002</v>
          </cell>
          <cell r="AA5">
            <v>0.79881000000000002</v>
          </cell>
          <cell r="AB5">
            <v>0.79881000000000002</v>
          </cell>
          <cell r="AC5">
            <v>0.79881000000000002</v>
          </cell>
          <cell r="AD5">
            <v>0.79881000000000002</v>
          </cell>
          <cell r="AE5">
            <v>0.79881000000000002</v>
          </cell>
          <cell r="AF5">
            <v>0.79881000000000002</v>
          </cell>
          <cell r="AG5">
            <v>0.79881000000000002</v>
          </cell>
          <cell r="AH5">
            <v>0.82682999999999995</v>
          </cell>
          <cell r="AI5">
            <v>0.82682999999999995</v>
          </cell>
          <cell r="AJ5">
            <v>0.82682999999999995</v>
          </cell>
          <cell r="AK5">
            <v>0.82682999999999995</v>
          </cell>
          <cell r="AL5">
            <v>0.82682999999999995</v>
          </cell>
          <cell r="AM5">
            <v>0.86775999999999998</v>
          </cell>
          <cell r="AN5">
            <v>0.86775999999999998</v>
          </cell>
          <cell r="AO5">
            <v>0.86775999999999998</v>
          </cell>
          <cell r="AP5">
            <v>0.86775999999999998</v>
          </cell>
          <cell r="AQ5">
            <v>0.86775999999999998</v>
          </cell>
          <cell r="AR5">
            <v>0.87544</v>
          </cell>
          <cell r="AS5">
            <v>0.87544</v>
          </cell>
          <cell r="AT5">
            <v>0.87544</v>
          </cell>
          <cell r="AU5">
            <v>0.87544</v>
          </cell>
          <cell r="AV5">
            <v>0.84514</v>
          </cell>
          <cell r="AW5">
            <v>0.84514</v>
          </cell>
          <cell r="AX5">
            <v>0.84514</v>
          </cell>
          <cell r="AY5">
            <v>0.84514</v>
          </cell>
          <cell r="AZ5">
            <v>0.84514</v>
          </cell>
          <cell r="BA5">
            <v>0.84514</v>
          </cell>
          <cell r="BB5">
            <v>0.84514</v>
          </cell>
          <cell r="BC5">
            <v>0.84514</v>
          </cell>
          <cell r="BD5">
            <v>0.84514</v>
          </cell>
          <cell r="BE5">
            <v>0.84514</v>
          </cell>
          <cell r="BF5">
            <v>0.84514</v>
          </cell>
          <cell r="BG5">
            <v>0.80154999999999998</v>
          </cell>
          <cell r="BH5">
            <v>0.80154999999999998</v>
          </cell>
          <cell r="BI5">
            <v>0.80154999999999998</v>
          </cell>
          <cell r="BJ5">
            <v>0.80154999999999998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  <cell r="O6">
            <v>5.6968100000000002</v>
          </cell>
          <cell r="P6">
            <v>5.6968100000000002</v>
          </cell>
          <cell r="Q6">
            <v>4.1927000000000003</v>
          </cell>
          <cell r="R6">
            <v>4.1927000000000003</v>
          </cell>
          <cell r="S6">
            <v>4.1927000000000003</v>
          </cell>
          <cell r="T6">
            <v>4.1927000000000003</v>
          </cell>
          <cell r="U6">
            <v>4.1927000000000003</v>
          </cell>
          <cell r="V6">
            <v>4.1927000000000003</v>
          </cell>
          <cell r="W6">
            <v>4.1927000000000003</v>
          </cell>
          <cell r="X6">
            <v>3.9269599999999998</v>
          </cell>
          <cell r="Y6">
            <v>3.9269599999999998</v>
          </cell>
          <cell r="Z6">
            <v>3.9269599999999998</v>
          </cell>
          <cell r="AA6">
            <v>3.9269599999999998</v>
          </cell>
          <cell r="AB6">
            <v>3.9269599999999998</v>
          </cell>
          <cell r="AC6">
            <v>3.9269599999999998</v>
          </cell>
          <cell r="AD6">
            <v>3.9269599999999998</v>
          </cell>
          <cell r="AE6">
            <v>3.9269599999999998</v>
          </cell>
          <cell r="AF6">
            <v>4.1680200000000003</v>
          </cell>
          <cell r="AG6">
            <v>4.1680200000000003</v>
          </cell>
          <cell r="AH6">
            <v>4.60379</v>
          </cell>
          <cell r="AI6">
            <v>4.60379</v>
          </cell>
          <cell r="AJ6">
            <v>4.60379</v>
          </cell>
          <cell r="AK6">
            <v>4.60379</v>
          </cell>
          <cell r="AL6">
            <v>4.60379</v>
          </cell>
          <cell r="AM6">
            <v>4.4919700000000002</v>
          </cell>
          <cell r="AN6">
            <v>4.4919700000000002</v>
          </cell>
          <cell r="AO6">
            <v>4.4919700000000002</v>
          </cell>
          <cell r="AP6">
            <v>4.4919700000000002</v>
          </cell>
          <cell r="AQ6">
            <v>4.4919700000000002</v>
          </cell>
          <cell r="AR6">
            <v>4.3540599999999996</v>
          </cell>
          <cell r="AS6">
            <v>4.3540599999999996</v>
          </cell>
          <cell r="AT6">
            <v>4.3540599999999996</v>
          </cell>
          <cell r="AU6">
            <v>4.3540599999999996</v>
          </cell>
          <cell r="AV6">
            <v>4.2956700000000003</v>
          </cell>
          <cell r="AW6">
            <v>4.2956700000000003</v>
          </cell>
          <cell r="AX6">
            <v>4.2956700000000003</v>
          </cell>
          <cell r="AY6">
            <v>4.2956700000000003</v>
          </cell>
          <cell r="AZ6">
            <v>4.1666400000000001</v>
          </cell>
          <cell r="BA6">
            <v>4.1666400000000001</v>
          </cell>
          <cell r="BB6">
            <v>4.1666400000000001</v>
          </cell>
          <cell r="BC6">
            <v>4.1666400000000001</v>
          </cell>
          <cell r="BD6">
            <v>4.1666400000000001</v>
          </cell>
          <cell r="BE6">
            <v>4.1666400000000001</v>
          </cell>
          <cell r="BF6">
            <v>4.1666400000000001</v>
          </cell>
          <cell r="BG6">
            <v>4.1621499999999996</v>
          </cell>
          <cell r="BH6">
            <v>4.1621499999999996</v>
          </cell>
          <cell r="BI6">
            <v>4.1621499999999996</v>
          </cell>
          <cell r="BJ6">
            <v>4.1621499999999996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  <cell r="O11">
            <v>39844</v>
          </cell>
          <cell r="P11">
            <v>39872</v>
          </cell>
          <cell r="Q11">
            <v>39903</v>
          </cell>
          <cell r="R11">
            <v>39933</v>
          </cell>
          <cell r="S11">
            <v>39964</v>
          </cell>
          <cell r="T11">
            <v>39994</v>
          </cell>
          <cell r="U11">
            <v>40025</v>
          </cell>
          <cell r="V11">
            <v>40056</v>
          </cell>
          <cell r="W11">
            <v>40086</v>
          </cell>
          <cell r="X11">
            <v>40117</v>
          </cell>
          <cell r="Y11">
            <v>40147</v>
          </cell>
          <cell r="Z11">
            <v>40178</v>
          </cell>
          <cell r="AA11">
            <v>40209</v>
          </cell>
          <cell r="AB11">
            <v>40237</v>
          </cell>
          <cell r="AC11">
            <v>40268</v>
          </cell>
          <cell r="AD11">
            <v>40298</v>
          </cell>
          <cell r="AE11">
            <v>40329</v>
          </cell>
          <cell r="AF11">
            <v>40359</v>
          </cell>
          <cell r="AG11">
            <v>40390</v>
          </cell>
          <cell r="AH11">
            <v>40421</v>
          </cell>
          <cell r="AI11">
            <v>40451</v>
          </cell>
          <cell r="AJ11">
            <v>40482</v>
          </cell>
          <cell r="AK11">
            <v>40512</v>
          </cell>
          <cell r="AL11">
            <v>40543</v>
          </cell>
          <cell r="AM11">
            <v>40574</v>
          </cell>
          <cell r="AN11">
            <v>40602</v>
          </cell>
          <cell r="AO11">
            <v>40633</v>
          </cell>
          <cell r="AP11">
            <v>40663</v>
          </cell>
          <cell r="AQ11">
            <v>40694</v>
          </cell>
          <cell r="AR11">
            <v>40724</v>
          </cell>
          <cell r="AS11">
            <v>40755</v>
          </cell>
          <cell r="AT11">
            <v>40786</v>
          </cell>
          <cell r="AU11">
            <v>40816</v>
          </cell>
          <cell r="AV11">
            <v>40847</v>
          </cell>
          <cell r="AW11">
            <v>40877</v>
          </cell>
          <cell r="AX11">
            <v>40908</v>
          </cell>
          <cell r="AY11">
            <v>40939</v>
          </cell>
          <cell r="AZ11">
            <v>40968</v>
          </cell>
          <cell r="BA11">
            <v>40999</v>
          </cell>
          <cell r="BB11">
            <v>41029</v>
          </cell>
          <cell r="BC11">
            <v>41060</v>
          </cell>
          <cell r="BD11">
            <v>41090</v>
          </cell>
          <cell r="BE11">
            <v>41121</v>
          </cell>
          <cell r="BF11">
            <v>41152</v>
          </cell>
          <cell r="BG11">
            <v>41182</v>
          </cell>
          <cell r="BH11">
            <v>41213</v>
          </cell>
          <cell r="BI11">
            <v>41243</v>
          </cell>
          <cell r="BJ11">
            <v>41274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  <cell r="O12">
            <v>3.12737</v>
          </cell>
          <cell r="P12">
            <v>3.12737</v>
          </cell>
          <cell r="Q12">
            <v>3.12737</v>
          </cell>
          <cell r="R12">
            <v>3.12737</v>
          </cell>
          <cell r="S12">
            <v>3.12737</v>
          </cell>
          <cell r="T12">
            <v>3.12737</v>
          </cell>
          <cell r="U12">
            <v>3.12737</v>
          </cell>
          <cell r="V12">
            <v>4.7828400000000002</v>
          </cell>
          <cell r="W12">
            <v>4.7828400000000002</v>
          </cell>
          <cell r="X12">
            <v>4.7828400000000002</v>
          </cell>
          <cell r="Y12">
            <v>4.7828400000000002</v>
          </cell>
          <cell r="Z12">
            <v>4.7828400000000002</v>
          </cell>
          <cell r="AA12">
            <v>4.7828400000000002</v>
          </cell>
          <cell r="AB12">
            <v>4.7828400000000002</v>
          </cell>
          <cell r="AC12">
            <v>4.7828400000000002</v>
          </cell>
          <cell r="AD12">
            <v>4.7828400000000002</v>
          </cell>
          <cell r="AE12">
            <v>4.7828400000000002</v>
          </cell>
          <cell r="AF12">
            <v>4.7828400000000002</v>
          </cell>
          <cell r="AG12">
            <v>4.7828400000000002</v>
          </cell>
          <cell r="AH12">
            <v>4.7828400000000002</v>
          </cell>
          <cell r="AI12">
            <v>4.7828400000000002</v>
          </cell>
          <cell r="AJ12">
            <v>4.7828400000000002</v>
          </cell>
          <cell r="AK12">
            <v>4.7828400000000002</v>
          </cell>
          <cell r="AL12">
            <v>4.7828400000000002</v>
          </cell>
          <cell r="AM12">
            <v>4.7828400000000002</v>
          </cell>
          <cell r="AN12">
            <v>4.7828400000000002</v>
          </cell>
          <cell r="AO12">
            <v>4.7828400000000002</v>
          </cell>
          <cell r="AP12">
            <v>4.7828400000000002</v>
          </cell>
          <cell r="AQ12">
            <v>4.7828400000000002</v>
          </cell>
          <cell r="AR12">
            <v>4.7828400000000002</v>
          </cell>
          <cell r="AS12">
            <v>4.7828400000000002</v>
          </cell>
          <cell r="AT12">
            <v>4.7828400000000002</v>
          </cell>
          <cell r="AU12">
            <v>4.7828400000000002</v>
          </cell>
          <cell r="AV12">
            <v>4.7828400000000002</v>
          </cell>
          <cell r="AW12">
            <v>4.7828400000000002</v>
          </cell>
          <cell r="AX12">
            <v>4.7828400000000002</v>
          </cell>
          <cell r="AY12">
            <v>4.7828400000000002</v>
          </cell>
          <cell r="AZ12">
            <v>4.7828400000000002</v>
          </cell>
          <cell r="BA12">
            <v>4.7828400000000002</v>
          </cell>
          <cell r="BB12">
            <v>4.7828400000000002</v>
          </cell>
          <cell r="BC12">
            <v>4.7828400000000002</v>
          </cell>
          <cell r="BD12">
            <v>4.7828400000000002</v>
          </cell>
          <cell r="BE12">
            <v>4.7828400000000002</v>
          </cell>
          <cell r="BF12">
            <v>4.7828400000000002</v>
          </cell>
          <cell r="BG12">
            <v>4.7828400000000002</v>
          </cell>
          <cell r="BH12">
            <v>5.8918900000000001</v>
          </cell>
          <cell r="BI12">
            <v>5.8918900000000001</v>
          </cell>
          <cell r="BJ12">
            <v>5.8918900000000001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  <cell r="O13">
            <v>6.2275600000000004</v>
          </cell>
          <cell r="P13">
            <v>6.2275600000000004</v>
          </cell>
          <cell r="Q13">
            <v>5.1759300000000001</v>
          </cell>
          <cell r="R13">
            <v>5.1759300000000001</v>
          </cell>
          <cell r="S13">
            <v>5.1759300000000001</v>
          </cell>
          <cell r="T13">
            <v>5.1759300000000001</v>
          </cell>
          <cell r="U13">
            <v>5.1759300000000001</v>
          </cell>
          <cell r="V13">
            <v>5.1759300000000001</v>
          </cell>
          <cell r="W13">
            <v>5.1759300000000001</v>
          </cell>
          <cell r="X13">
            <v>5.0282999999999998</v>
          </cell>
          <cell r="Y13">
            <v>5.0282999999999998</v>
          </cell>
          <cell r="Z13">
            <v>5.0282999999999998</v>
          </cell>
          <cell r="AA13">
            <v>5.0282999999999998</v>
          </cell>
          <cell r="AB13">
            <v>5.0282999999999998</v>
          </cell>
          <cell r="AC13">
            <v>5.0282999999999998</v>
          </cell>
          <cell r="AD13">
            <v>5.0282999999999998</v>
          </cell>
          <cell r="AE13">
            <v>5.0282999999999998</v>
          </cell>
          <cell r="AF13">
            <v>5.3858699999999997</v>
          </cell>
          <cell r="AG13">
            <v>5.3858699999999997</v>
          </cell>
          <cell r="AH13">
            <v>5.3858699999999997</v>
          </cell>
          <cell r="AI13">
            <v>5.3858699999999997</v>
          </cell>
          <cell r="AJ13">
            <v>5.3858699999999997</v>
          </cell>
          <cell r="AK13">
            <v>5.3566599999999998</v>
          </cell>
          <cell r="AL13">
            <v>5.3566599999999998</v>
          </cell>
          <cell r="AM13">
            <v>5.3566599999999998</v>
          </cell>
          <cell r="AN13">
            <v>5.3566599999999998</v>
          </cell>
          <cell r="AO13">
            <v>5.3566599999999998</v>
          </cell>
          <cell r="AP13">
            <v>5.3566599999999998</v>
          </cell>
          <cell r="AQ13">
            <v>5.3566599999999998</v>
          </cell>
          <cell r="AR13">
            <v>4.9688400000000001</v>
          </cell>
          <cell r="AS13">
            <v>4.9688400000000001</v>
          </cell>
          <cell r="AT13">
            <v>4.9688400000000001</v>
          </cell>
          <cell r="AU13">
            <v>4.9688400000000001</v>
          </cell>
          <cell r="AV13">
            <v>5.0953600000000003</v>
          </cell>
          <cell r="AW13">
            <v>5.0953600000000003</v>
          </cell>
          <cell r="AX13">
            <v>5.0953600000000003</v>
          </cell>
          <cell r="AY13">
            <v>5.0953600000000003</v>
          </cell>
          <cell r="AZ13">
            <v>5.0953600000000003</v>
          </cell>
          <cell r="BA13">
            <v>5.0953600000000003</v>
          </cell>
          <cell r="BB13">
            <v>4.8612200000000003</v>
          </cell>
          <cell r="BC13">
            <v>4.8612200000000003</v>
          </cell>
          <cell r="BD13">
            <v>4.8612200000000003</v>
          </cell>
          <cell r="BE13">
            <v>4.8612200000000003</v>
          </cell>
          <cell r="BF13">
            <v>4.8612200000000003</v>
          </cell>
          <cell r="BG13">
            <v>4.8612200000000003</v>
          </cell>
          <cell r="BH13">
            <v>4.7938499999999999</v>
          </cell>
          <cell r="BI13">
            <v>4.7938499999999999</v>
          </cell>
          <cell r="BJ13">
            <v>4.7938499999999999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01953</v>
          </cell>
          <cell r="D2" t="str">
            <v>200</v>
          </cell>
          <cell r="E2" t="str">
            <v>2012-01-31</v>
          </cell>
          <cell r="F2" t="str">
            <v>472B</v>
          </cell>
          <cell r="G2">
            <v>-135.6</v>
          </cell>
          <cell r="H2">
            <v>-16.52</v>
          </cell>
        </row>
        <row r="3">
          <cell r="A3" t="str">
            <v>481003</v>
          </cell>
          <cell r="B3" t="str">
            <v>01954</v>
          </cell>
          <cell r="D3" t="str">
            <v>200</v>
          </cell>
          <cell r="E3" t="str">
            <v>2012-01-31</v>
          </cell>
          <cell r="F3" t="str">
            <v>472B</v>
          </cell>
          <cell r="G3">
            <v>-29.41</v>
          </cell>
          <cell r="H3">
            <v>-3.62</v>
          </cell>
        </row>
        <row r="4">
          <cell r="A4" t="str">
            <v>481003</v>
          </cell>
          <cell r="B4" t="str">
            <v>01991</v>
          </cell>
          <cell r="D4" t="str">
            <v>200</v>
          </cell>
          <cell r="E4" t="str">
            <v>2012-01-31</v>
          </cell>
          <cell r="F4" t="str">
            <v>472B</v>
          </cell>
          <cell r="G4">
            <v>-25.95</v>
          </cell>
          <cell r="H4">
            <v>-2.4900000000000002</v>
          </cell>
        </row>
        <row r="5">
          <cell r="A5" t="str">
            <v>481003</v>
          </cell>
          <cell r="B5" t="str">
            <v>01943</v>
          </cell>
          <cell r="D5" t="str">
            <v>200</v>
          </cell>
          <cell r="E5" t="str">
            <v>2012-01-31</v>
          </cell>
          <cell r="F5" t="str">
            <v>472B</v>
          </cell>
          <cell r="G5">
            <v>-1287.1600000000001</v>
          </cell>
          <cell r="H5">
            <v>-165.2</v>
          </cell>
        </row>
        <row r="6">
          <cell r="A6" t="str">
            <v>481003</v>
          </cell>
          <cell r="B6" t="str">
            <v>01970</v>
          </cell>
          <cell r="D6" t="str">
            <v>200</v>
          </cell>
          <cell r="E6" t="str">
            <v>2012-02-29</v>
          </cell>
          <cell r="F6" t="str">
            <v>BINGV50032</v>
          </cell>
          <cell r="G6">
            <v>-7998.44</v>
          </cell>
          <cell r="H6">
            <v>-776.97</v>
          </cell>
        </row>
        <row r="7">
          <cell r="A7" t="str">
            <v>481003</v>
          </cell>
          <cell r="B7" t="str">
            <v>01971</v>
          </cell>
          <cell r="D7" t="str">
            <v>200</v>
          </cell>
          <cell r="E7" t="str">
            <v>2012-02-29</v>
          </cell>
          <cell r="F7" t="str">
            <v>BINGV50032</v>
          </cell>
          <cell r="G7">
            <v>-7230.39</v>
          </cell>
          <cell r="H7">
            <v>-702.36</v>
          </cell>
        </row>
        <row r="8">
          <cell r="A8" t="str">
            <v>481003</v>
          </cell>
          <cell r="B8" t="str">
            <v>01973</v>
          </cell>
          <cell r="D8" t="str">
            <v>200</v>
          </cell>
          <cell r="E8" t="str">
            <v>2012-02-29</v>
          </cell>
          <cell r="F8" t="str">
            <v>BINGV50032</v>
          </cell>
          <cell r="G8">
            <v>-8014.82</v>
          </cell>
          <cell r="H8">
            <v>-778.56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2012-02-29</v>
          </cell>
          <cell r="F9" t="str">
            <v>BINGV50032</v>
          </cell>
          <cell r="G9">
            <v>-22133.200000000001</v>
          </cell>
          <cell r="H9">
            <v>-2150.02</v>
          </cell>
        </row>
        <row r="10">
          <cell r="A10" t="str">
            <v>481003</v>
          </cell>
          <cell r="B10" t="str">
            <v>01989</v>
          </cell>
          <cell r="D10" t="str">
            <v>200</v>
          </cell>
          <cell r="E10" t="str">
            <v>2012-02-29</v>
          </cell>
          <cell r="F10" t="str">
            <v>BINGV50032</v>
          </cell>
          <cell r="G10">
            <v>-2266.11</v>
          </cell>
          <cell r="H10">
            <v>-220.13</v>
          </cell>
        </row>
        <row r="11">
          <cell r="A11" t="str">
            <v>481003</v>
          </cell>
          <cell r="B11" t="str">
            <v>01992</v>
          </cell>
          <cell r="D11" t="str">
            <v>200</v>
          </cell>
          <cell r="E11" t="str">
            <v>2012-02-29</v>
          </cell>
          <cell r="F11" t="str">
            <v>BINGV50032</v>
          </cell>
          <cell r="G11">
            <v>-51677.58</v>
          </cell>
          <cell r="H11">
            <v>-5019.96</v>
          </cell>
        </row>
        <row r="12">
          <cell r="A12" t="str">
            <v>481003</v>
          </cell>
          <cell r="B12" t="str">
            <v>01970</v>
          </cell>
          <cell r="D12" t="str">
            <v>200</v>
          </cell>
          <cell r="E12" t="str">
            <v>2012-01-31</v>
          </cell>
          <cell r="F12" t="str">
            <v>BINGV49688</v>
          </cell>
          <cell r="G12">
            <v>-7226.87</v>
          </cell>
          <cell r="H12">
            <v>-702.02</v>
          </cell>
        </row>
        <row r="13">
          <cell r="A13" t="str">
            <v>481003</v>
          </cell>
          <cell r="B13" t="str">
            <v>01971</v>
          </cell>
          <cell r="D13" t="str">
            <v>200</v>
          </cell>
          <cell r="E13" t="str">
            <v>2012-01-31</v>
          </cell>
          <cell r="F13" t="str">
            <v>BINGV49688</v>
          </cell>
          <cell r="G13">
            <v>-8387.9</v>
          </cell>
          <cell r="H13">
            <v>-814.8</v>
          </cell>
        </row>
        <row r="14">
          <cell r="A14" t="str">
            <v>481003</v>
          </cell>
          <cell r="B14" t="str">
            <v>01973</v>
          </cell>
          <cell r="D14" t="str">
            <v>200</v>
          </cell>
          <cell r="E14" t="str">
            <v>2012-01-31</v>
          </cell>
          <cell r="F14" t="str">
            <v>BINGV49688</v>
          </cell>
          <cell r="G14">
            <v>-7253.86</v>
          </cell>
          <cell r="H14">
            <v>-704.64</v>
          </cell>
        </row>
        <row r="15">
          <cell r="A15" t="str">
            <v>481003</v>
          </cell>
          <cell r="B15" t="str">
            <v>01986</v>
          </cell>
          <cell r="D15" t="str">
            <v>200</v>
          </cell>
          <cell r="E15" t="str">
            <v>2012-01-31</v>
          </cell>
          <cell r="F15" t="str">
            <v>BINGV49688</v>
          </cell>
          <cell r="G15">
            <v>-24673.45</v>
          </cell>
          <cell r="H15">
            <v>-2396.7800000000002</v>
          </cell>
        </row>
        <row r="16">
          <cell r="A16" t="str">
            <v>481003</v>
          </cell>
          <cell r="B16" t="str">
            <v>01989</v>
          </cell>
          <cell r="D16" t="str">
            <v>200</v>
          </cell>
          <cell r="E16" t="str">
            <v>2012-01-31</v>
          </cell>
          <cell r="F16" t="str">
            <v>BINGV49688</v>
          </cell>
          <cell r="G16">
            <v>-2707.02</v>
          </cell>
          <cell r="H16">
            <v>-262.95</v>
          </cell>
        </row>
        <row r="17">
          <cell r="A17" t="str">
            <v>481003</v>
          </cell>
          <cell r="B17" t="str">
            <v>01992</v>
          </cell>
          <cell r="D17" t="str">
            <v>200</v>
          </cell>
          <cell r="E17" t="str">
            <v>2012-01-31</v>
          </cell>
          <cell r="F17" t="str">
            <v>BINGV49688</v>
          </cell>
          <cell r="G17">
            <v>-51505.87</v>
          </cell>
          <cell r="H17">
            <v>-5003.28</v>
          </cell>
        </row>
        <row r="18">
          <cell r="A18" t="str">
            <v>481003</v>
          </cell>
          <cell r="B18" t="str">
            <v>01988</v>
          </cell>
          <cell r="D18" t="str">
            <v>200</v>
          </cell>
          <cell r="E18" t="str">
            <v>2012-01-31</v>
          </cell>
          <cell r="F18" t="str">
            <v>470</v>
          </cell>
          <cell r="G18">
            <v>-13856.41</v>
          </cell>
          <cell r="H18">
            <v>-1409.19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2012-01-31</v>
          </cell>
          <cell r="F19" t="str">
            <v>470</v>
          </cell>
          <cell r="G19">
            <v>-62.95</v>
          </cell>
          <cell r="H19">
            <v>-6.12</v>
          </cell>
        </row>
        <row r="20">
          <cell r="A20" t="str">
            <v>481003</v>
          </cell>
          <cell r="B20" t="str">
            <v>01993</v>
          </cell>
          <cell r="D20" t="str">
            <v>200</v>
          </cell>
          <cell r="E20" t="str">
            <v>2012-01-31</v>
          </cell>
          <cell r="F20" t="str">
            <v>470</v>
          </cell>
          <cell r="G20">
            <v>-258.5</v>
          </cell>
          <cell r="H20">
            <v>-26.7</v>
          </cell>
        </row>
        <row r="21">
          <cell r="A21" t="str">
            <v>481003</v>
          </cell>
          <cell r="B21" t="str">
            <v>01990</v>
          </cell>
          <cell r="D21" t="str">
            <v>200</v>
          </cell>
          <cell r="E21" t="str">
            <v>2012-01-31</v>
          </cell>
          <cell r="F21" t="str">
            <v>470</v>
          </cell>
          <cell r="G21">
            <v>-39.46</v>
          </cell>
          <cell r="H21">
            <v>-3.83</v>
          </cell>
        </row>
        <row r="22">
          <cell r="A22" t="str">
            <v>481003</v>
          </cell>
          <cell r="B22" t="str">
            <v>01969</v>
          </cell>
          <cell r="D22" t="str">
            <v>200</v>
          </cell>
          <cell r="E22" t="str">
            <v>2012-01-31</v>
          </cell>
          <cell r="F22" t="str">
            <v>470</v>
          </cell>
          <cell r="G22">
            <v>-10061.200000000001</v>
          </cell>
          <cell r="H22">
            <v>-1062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2012-01-31</v>
          </cell>
          <cell r="F23" t="str">
            <v>470</v>
          </cell>
          <cell r="G23">
            <v>-2499.62</v>
          </cell>
          <cell r="H23">
            <v>-255.84</v>
          </cell>
        </row>
        <row r="24">
          <cell r="A24" t="str">
            <v>481003</v>
          </cell>
          <cell r="B24" t="str">
            <v>01959</v>
          </cell>
          <cell r="D24" t="str">
            <v>200</v>
          </cell>
          <cell r="E24" t="str">
            <v>2012-01-31</v>
          </cell>
          <cell r="F24" t="str">
            <v>470</v>
          </cell>
          <cell r="G24">
            <v>-53783.88</v>
          </cell>
          <cell r="H24">
            <v>-5444.03</v>
          </cell>
        </row>
        <row r="25">
          <cell r="A25" t="str">
            <v>481003</v>
          </cell>
          <cell r="B25" t="str">
            <v>01987</v>
          </cell>
          <cell r="D25" t="str">
            <v>200</v>
          </cell>
          <cell r="E25" t="str">
            <v>2012-01-31</v>
          </cell>
          <cell r="F25" t="str">
            <v>470</v>
          </cell>
          <cell r="G25">
            <v>-21757.86</v>
          </cell>
          <cell r="H25">
            <v>-2205.9499999999998</v>
          </cell>
        </row>
        <row r="26">
          <cell r="A26" t="str">
            <v>481003</v>
          </cell>
          <cell r="B26" t="str">
            <v>01990</v>
          </cell>
          <cell r="D26" t="str">
            <v>200</v>
          </cell>
          <cell r="E26" t="str">
            <v>2012-01-31</v>
          </cell>
          <cell r="F26" t="str">
            <v>470</v>
          </cell>
          <cell r="G26">
            <v>-35702.04</v>
          </cell>
          <cell r="H26">
            <v>-3616.41</v>
          </cell>
        </row>
        <row r="27">
          <cell r="A27" t="str">
            <v>481003</v>
          </cell>
          <cell r="B27" t="str">
            <v>01978</v>
          </cell>
          <cell r="D27" t="str">
            <v>200</v>
          </cell>
          <cell r="E27" t="str">
            <v>2012-01-31</v>
          </cell>
          <cell r="F27" t="str">
            <v>470</v>
          </cell>
          <cell r="G27">
            <v>-20634.47</v>
          </cell>
          <cell r="H27">
            <v>-2108.63</v>
          </cell>
        </row>
        <row r="28">
          <cell r="A28" t="str">
            <v>481003</v>
          </cell>
          <cell r="B28" t="str">
            <v>01959</v>
          </cell>
          <cell r="D28" t="str">
            <v>200</v>
          </cell>
          <cell r="E28" t="str">
            <v>2012-01-31</v>
          </cell>
          <cell r="F28" t="str">
            <v>470</v>
          </cell>
          <cell r="G28">
            <v>-115.53</v>
          </cell>
          <cell r="H28">
            <v>-11.23</v>
          </cell>
        </row>
        <row r="29">
          <cell r="A29" t="str">
            <v>481003</v>
          </cell>
          <cell r="B29" t="str">
            <v>01943</v>
          </cell>
          <cell r="D29" t="str">
            <v>200</v>
          </cell>
          <cell r="E29" t="str">
            <v>2012-01-31</v>
          </cell>
          <cell r="F29" t="str">
            <v>470</v>
          </cell>
          <cell r="G29">
            <v>-0.55000000000000004</v>
          </cell>
          <cell r="H29">
            <v>-0.06</v>
          </cell>
        </row>
        <row r="30">
          <cell r="A30" t="str">
            <v>481003</v>
          </cell>
          <cell r="B30" t="str">
            <v>01988</v>
          </cell>
          <cell r="D30" t="str">
            <v>200</v>
          </cell>
          <cell r="E30" t="str">
            <v>2012-01-31</v>
          </cell>
          <cell r="F30" t="str">
            <v>470</v>
          </cell>
          <cell r="G30">
            <v>-0.02</v>
          </cell>
          <cell r="H30">
            <v>0</v>
          </cell>
        </row>
        <row r="31">
          <cell r="A31" t="str">
            <v>481003</v>
          </cell>
          <cell r="B31" t="str">
            <v>01994</v>
          </cell>
          <cell r="D31" t="str">
            <v>200</v>
          </cell>
          <cell r="E31" t="str">
            <v>2012-01-31</v>
          </cell>
          <cell r="F31" t="str">
            <v>470</v>
          </cell>
          <cell r="G31">
            <v>-4.72</v>
          </cell>
          <cell r="H31">
            <v>-0.46</v>
          </cell>
        </row>
        <row r="32">
          <cell r="A32" t="str">
            <v>481003</v>
          </cell>
          <cell r="B32" t="str">
            <v>01977</v>
          </cell>
          <cell r="D32" t="str">
            <v>200</v>
          </cell>
          <cell r="E32" t="str">
            <v>2012-01-31</v>
          </cell>
          <cell r="F32" t="str">
            <v>470</v>
          </cell>
          <cell r="G32">
            <v>-19524.8</v>
          </cell>
          <cell r="H32">
            <v>-1985.75</v>
          </cell>
        </row>
        <row r="33">
          <cell r="A33" t="str">
            <v>481003</v>
          </cell>
          <cell r="B33" t="str">
            <v>01987</v>
          </cell>
          <cell r="D33" t="str">
            <v>200</v>
          </cell>
          <cell r="E33" t="str">
            <v>2012-01-31</v>
          </cell>
          <cell r="F33" t="str">
            <v>470</v>
          </cell>
          <cell r="G33">
            <v>-9.25</v>
          </cell>
          <cell r="H33">
            <v>-1.01</v>
          </cell>
        </row>
        <row r="34">
          <cell r="A34" t="str">
            <v>481003</v>
          </cell>
          <cell r="B34" t="str">
            <v>01974</v>
          </cell>
          <cell r="D34" t="str">
            <v>200</v>
          </cell>
          <cell r="E34" t="str">
            <v>2012-01-31</v>
          </cell>
          <cell r="F34" t="str">
            <v>470</v>
          </cell>
          <cell r="G34">
            <v>-13590.53</v>
          </cell>
          <cell r="H34">
            <v>-1391.17</v>
          </cell>
        </row>
        <row r="35">
          <cell r="A35" t="str">
            <v>481003</v>
          </cell>
          <cell r="B35" t="str">
            <v>01952</v>
          </cell>
          <cell r="D35" t="str">
            <v>200</v>
          </cell>
          <cell r="E35" t="str">
            <v>2012-01-31</v>
          </cell>
          <cell r="F35" t="str">
            <v>470</v>
          </cell>
          <cell r="G35">
            <v>-32014.63</v>
          </cell>
          <cell r="H35">
            <v>-3260.5</v>
          </cell>
        </row>
        <row r="36">
          <cell r="A36" t="str">
            <v>481003</v>
          </cell>
          <cell r="B36" t="str">
            <v>01978</v>
          </cell>
          <cell r="D36" t="str">
            <v>200</v>
          </cell>
          <cell r="E36" t="str">
            <v>2012-01-31</v>
          </cell>
          <cell r="F36" t="str">
            <v>470</v>
          </cell>
          <cell r="G36">
            <v>-0.05</v>
          </cell>
          <cell r="H36">
            <v>-0.01</v>
          </cell>
        </row>
        <row r="37">
          <cell r="A37" t="str">
            <v>481003</v>
          </cell>
          <cell r="B37" t="str">
            <v>01968</v>
          </cell>
          <cell r="D37" t="str">
            <v>200</v>
          </cell>
          <cell r="E37" t="str">
            <v>2012-01-31</v>
          </cell>
          <cell r="F37" t="str">
            <v>470</v>
          </cell>
          <cell r="G37">
            <v>-7102.22</v>
          </cell>
          <cell r="H37">
            <v>-729.97</v>
          </cell>
        </row>
        <row r="38">
          <cell r="A38" t="str">
            <v>481003</v>
          </cell>
          <cell r="B38" t="str">
            <v>01993</v>
          </cell>
          <cell r="D38" t="str">
            <v>200</v>
          </cell>
          <cell r="E38" t="str">
            <v>2012-01-31</v>
          </cell>
          <cell r="F38" t="str">
            <v>470</v>
          </cell>
          <cell r="G38">
            <v>-2628.43</v>
          </cell>
          <cell r="H38">
            <v>-279.66000000000003</v>
          </cell>
        </row>
        <row r="39">
          <cell r="A39" t="str">
            <v>481003</v>
          </cell>
          <cell r="B39" t="str">
            <v>01953</v>
          </cell>
          <cell r="D39" t="str">
            <v>200</v>
          </cell>
          <cell r="E39" t="str">
            <v>2012-01-31</v>
          </cell>
          <cell r="F39" t="str">
            <v>470</v>
          </cell>
          <cell r="G39">
            <v>-29</v>
          </cell>
          <cell r="H39">
            <v>-2.82</v>
          </cell>
        </row>
        <row r="40">
          <cell r="A40" t="str">
            <v>481003</v>
          </cell>
          <cell r="B40" t="str">
            <v>01943</v>
          </cell>
          <cell r="D40" t="str">
            <v>200</v>
          </cell>
          <cell r="E40" t="str">
            <v>2012-01-31</v>
          </cell>
          <cell r="F40" t="str">
            <v>470</v>
          </cell>
          <cell r="G40">
            <v>-1047.5999999999999</v>
          </cell>
          <cell r="H40">
            <v>-111.38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2012-01-31</v>
          </cell>
          <cell r="F41" t="str">
            <v>470</v>
          </cell>
          <cell r="G41">
            <v>-5.69</v>
          </cell>
          <cell r="H41">
            <v>-0.55000000000000004</v>
          </cell>
        </row>
        <row r="42">
          <cell r="A42" t="str">
            <v>481003</v>
          </cell>
          <cell r="B42" t="str">
            <v>01995</v>
          </cell>
          <cell r="D42" t="str">
            <v>200</v>
          </cell>
          <cell r="E42" t="str">
            <v>2012-01-31</v>
          </cell>
          <cell r="F42" t="str">
            <v>470</v>
          </cell>
          <cell r="G42">
            <v>-26801.75</v>
          </cell>
          <cell r="H42">
            <v>-2713.36</v>
          </cell>
        </row>
        <row r="43">
          <cell r="A43" t="str">
            <v>481003</v>
          </cell>
          <cell r="B43" t="str">
            <v>01994</v>
          </cell>
          <cell r="D43" t="str">
            <v>200</v>
          </cell>
          <cell r="E43" t="str">
            <v>2012-01-31</v>
          </cell>
          <cell r="F43" t="str">
            <v>470</v>
          </cell>
          <cell r="G43">
            <v>-41149.58</v>
          </cell>
          <cell r="H43">
            <v>-4183.3500000000004</v>
          </cell>
        </row>
        <row r="44">
          <cell r="A44" t="str">
            <v>481003</v>
          </cell>
          <cell r="B44" t="str">
            <v>01953</v>
          </cell>
          <cell r="D44" t="str">
            <v>200</v>
          </cell>
          <cell r="E44" t="str">
            <v>2012-01-31</v>
          </cell>
          <cell r="F44" t="str">
            <v>470</v>
          </cell>
          <cell r="G44">
            <v>-23392.63</v>
          </cell>
          <cell r="H44">
            <v>-2353.63</v>
          </cell>
        </row>
        <row r="45">
          <cell r="A45" t="str">
            <v>481003</v>
          </cell>
          <cell r="B45" t="str">
            <v>01953</v>
          </cell>
          <cell r="D45" t="str">
            <v>200</v>
          </cell>
          <cell r="E45" t="str">
            <v>2012-05-31</v>
          </cell>
          <cell r="F45" t="str">
            <v>472B</v>
          </cell>
          <cell r="G45">
            <v>-203.03</v>
          </cell>
          <cell r="H45">
            <v>-19.89</v>
          </cell>
        </row>
        <row r="46">
          <cell r="A46" t="str">
            <v>481003</v>
          </cell>
          <cell r="B46" t="str">
            <v>01959</v>
          </cell>
          <cell r="D46" t="str">
            <v>200</v>
          </cell>
          <cell r="E46" t="str">
            <v>2012-06-30</v>
          </cell>
          <cell r="F46" t="str">
            <v>470NEW412</v>
          </cell>
          <cell r="G46">
            <v>-52566.41</v>
          </cell>
          <cell r="H46">
            <v>-5149.3500000000004</v>
          </cell>
        </row>
        <row r="47">
          <cell r="A47" t="str">
            <v>481003</v>
          </cell>
          <cell r="B47" t="str">
            <v>01990</v>
          </cell>
          <cell r="D47" t="str">
            <v>200</v>
          </cell>
          <cell r="E47" t="str">
            <v>2012-06-30</v>
          </cell>
          <cell r="F47" t="str">
            <v>470NEW412</v>
          </cell>
          <cell r="G47">
            <v>-37922.17</v>
          </cell>
          <cell r="H47">
            <v>-3714.81</v>
          </cell>
        </row>
        <row r="48">
          <cell r="A48" t="str">
            <v>481003</v>
          </cell>
          <cell r="B48" t="str">
            <v>01994</v>
          </cell>
          <cell r="D48" t="str">
            <v>200</v>
          </cell>
          <cell r="E48" t="str">
            <v>2012-06-30</v>
          </cell>
          <cell r="F48" t="str">
            <v>470NEW412</v>
          </cell>
          <cell r="G48">
            <v>-37668.35</v>
          </cell>
          <cell r="H48">
            <v>-3689.97</v>
          </cell>
        </row>
        <row r="49">
          <cell r="A49" t="str">
            <v>481003</v>
          </cell>
          <cell r="B49" t="str">
            <v>01952</v>
          </cell>
          <cell r="D49" t="str">
            <v>200</v>
          </cell>
          <cell r="E49" t="str">
            <v>2012-06-30</v>
          </cell>
          <cell r="F49" t="str">
            <v>470NEW412</v>
          </cell>
          <cell r="G49">
            <v>-36817.279999999999</v>
          </cell>
          <cell r="H49">
            <v>-3606.6</v>
          </cell>
        </row>
        <row r="50">
          <cell r="A50" t="str">
            <v>481003</v>
          </cell>
          <cell r="B50" t="str">
            <v>01995</v>
          </cell>
          <cell r="D50" t="str">
            <v>200</v>
          </cell>
          <cell r="E50" t="str">
            <v>2012-06-30</v>
          </cell>
          <cell r="F50" t="str">
            <v>470NEW412</v>
          </cell>
          <cell r="G50">
            <v>-25529</v>
          </cell>
          <cell r="H50">
            <v>-2500.7800000000002</v>
          </cell>
        </row>
        <row r="51">
          <cell r="A51" t="str">
            <v>481003</v>
          </cell>
          <cell r="B51" t="str">
            <v>01953</v>
          </cell>
          <cell r="D51" t="str">
            <v>200</v>
          </cell>
          <cell r="E51" t="str">
            <v>2012-06-30</v>
          </cell>
          <cell r="F51" t="str">
            <v>470NEW412</v>
          </cell>
          <cell r="G51">
            <v>-22585.49</v>
          </cell>
          <cell r="H51">
            <v>-2212.4499999999998</v>
          </cell>
        </row>
        <row r="52">
          <cell r="A52" t="str">
            <v>481003</v>
          </cell>
          <cell r="B52" t="str">
            <v>01977</v>
          </cell>
          <cell r="D52" t="str">
            <v>200</v>
          </cell>
          <cell r="E52" t="str">
            <v>2012-06-30</v>
          </cell>
          <cell r="F52" t="str">
            <v>470NEW412</v>
          </cell>
          <cell r="G52">
            <v>-20963.400000000001</v>
          </cell>
          <cell r="H52">
            <v>-2053.56</v>
          </cell>
        </row>
        <row r="53">
          <cell r="A53" t="str">
            <v>481003</v>
          </cell>
          <cell r="B53" t="str">
            <v>01978</v>
          </cell>
          <cell r="D53" t="str">
            <v>200</v>
          </cell>
          <cell r="E53" t="str">
            <v>2012-06-30</v>
          </cell>
          <cell r="F53" t="str">
            <v>470NEW412</v>
          </cell>
          <cell r="G53">
            <v>-20718.13</v>
          </cell>
          <cell r="H53">
            <v>-2029.51</v>
          </cell>
        </row>
        <row r="54">
          <cell r="A54" t="str">
            <v>481003</v>
          </cell>
          <cell r="B54" t="str">
            <v>01987</v>
          </cell>
          <cell r="D54" t="str">
            <v>200</v>
          </cell>
          <cell r="E54" t="str">
            <v>2012-06-30</v>
          </cell>
          <cell r="F54" t="str">
            <v>470NEW412</v>
          </cell>
          <cell r="G54">
            <v>-19686.650000000001</v>
          </cell>
          <cell r="H54">
            <v>-1928.49</v>
          </cell>
        </row>
        <row r="55">
          <cell r="A55" t="str">
            <v>481003</v>
          </cell>
          <cell r="B55" t="str">
            <v>01974</v>
          </cell>
          <cell r="D55" t="str">
            <v>200</v>
          </cell>
          <cell r="E55" t="str">
            <v>2012-06-30</v>
          </cell>
          <cell r="F55" t="str">
            <v>470NEW412</v>
          </cell>
          <cell r="G55">
            <v>-13911.48</v>
          </cell>
          <cell r="H55">
            <v>-1362.76</v>
          </cell>
        </row>
        <row r="56">
          <cell r="A56" t="str">
            <v>481003</v>
          </cell>
          <cell r="B56" t="str">
            <v>01969</v>
          </cell>
          <cell r="D56" t="str">
            <v>200</v>
          </cell>
          <cell r="E56" t="str">
            <v>2012-06-30</v>
          </cell>
          <cell r="F56" t="str">
            <v>470NEW412</v>
          </cell>
          <cell r="G56">
            <v>-7611.16</v>
          </cell>
          <cell r="H56">
            <v>-745.6</v>
          </cell>
        </row>
        <row r="57">
          <cell r="A57" t="str">
            <v>481003</v>
          </cell>
          <cell r="B57" t="str">
            <v>01968</v>
          </cell>
          <cell r="D57" t="str">
            <v>200</v>
          </cell>
          <cell r="E57" t="str">
            <v>2012-06-30</v>
          </cell>
          <cell r="F57" t="str">
            <v>470NEW412</v>
          </cell>
          <cell r="G57">
            <v>-6489.48</v>
          </cell>
          <cell r="H57">
            <v>-635.70000000000005</v>
          </cell>
        </row>
        <row r="58">
          <cell r="A58" t="str">
            <v>481003</v>
          </cell>
          <cell r="B58" t="str">
            <v>01993</v>
          </cell>
          <cell r="D58" t="str">
            <v>200</v>
          </cell>
          <cell r="E58" t="str">
            <v>2012-06-30</v>
          </cell>
          <cell r="F58" t="str">
            <v>470NEW412</v>
          </cell>
          <cell r="G58">
            <v>-3424.29</v>
          </cell>
          <cell r="H58">
            <v>-354.83</v>
          </cell>
        </row>
        <row r="59">
          <cell r="A59" t="str">
            <v>481003</v>
          </cell>
          <cell r="B59" t="str">
            <v>01986</v>
          </cell>
          <cell r="D59" t="str">
            <v>200</v>
          </cell>
          <cell r="E59" t="str">
            <v>2012-06-30</v>
          </cell>
          <cell r="F59" t="str">
            <v>470NEW412</v>
          </cell>
          <cell r="G59">
            <v>-3249.55</v>
          </cell>
          <cell r="H59">
            <v>-318.33</v>
          </cell>
        </row>
        <row r="60">
          <cell r="A60" t="str">
            <v>481003</v>
          </cell>
          <cell r="B60" t="str">
            <v>01943</v>
          </cell>
          <cell r="D60" t="str">
            <v>200</v>
          </cell>
          <cell r="E60" t="str">
            <v>2012-06-30</v>
          </cell>
          <cell r="F60" t="str">
            <v>470NEW412</v>
          </cell>
          <cell r="G60">
            <v>-1583.8</v>
          </cell>
          <cell r="H60">
            <v>-164.03</v>
          </cell>
        </row>
        <row r="61">
          <cell r="A61" t="str">
            <v>481003</v>
          </cell>
          <cell r="B61" t="str">
            <v>01988</v>
          </cell>
          <cell r="D61" t="str">
            <v>200</v>
          </cell>
          <cell r="E61" t="str">
            <v>2012-06-30</v>
          </cell>
          <cell r="F61" t="str">
            <v>470NEW412</v>
          </cell>
          <cell r="G61">
            <v>-825.87</v>
          </cell>
          <cell r="H61">
            <v>-80.900000000000006</v>
          </cell>
        </row>
        <row r="62">
          <cell r="A62" t="str">
            <v>481003</v>
          </cell>
          <cell r="B62" t="str">
            <v>01993</v>
          </cell>
          <cell r="D62" t="str">
            <v>200</v>
          </cell>
          <cell r="E62" t="str">
            <v>2012-06-30</v>
          </cell>
          <cell r="F62" t="str">
            <v>470NEW412</v>
          </cell>
          <cell r="G62">
            <v>-266.77999999999997</v>
          </cell>
          <cell r="H62">
            <v>-27.59</v>
          </cell>
        </row>
        <row r="63">
          <cell r="A63" t="str">
            <v>481003</v>
          </cell>
          <cell r="B63" t="str">
            <v>01943</v>
          </cell>
          <cell r="D63" t="str">
            <v>200</v>
          </cell>
          <cell r="E63" t="str">
            <v>2012-06-30</v>
          </cell>
          <cell r="F63" t="str">
            <v>470NEW412</v>
          </cell>
          <cell r="G63">
            <v>-172.13</v>
          </cell>
          <cell r="H63">
            <v>-17.850000000000001</v>
          </cell>
        </row>
        <row r="64">
          <cell r="A64" t="str">
            <v>481003</v>
          </cell>
          <cell r="B64" t="str">
            <v>01953</v>
          </cell>
          <cell r="D64" t="str">
            <v>200</v>
          </cell>
          <cell r="E64" t="str">
            <v>2012-06-30</v>
          </cell>
          <cell r="F64" t="str">
            <v>470NEW412</v>
          </cell>
          <cell r="G64">
            <v>-152.72</v>
          </cell>
          <cell r="H64">
            <v>-14.96</v>
          </cell>
        </row>
        <row r="65">
          <cell r="A65" t="str">
            <v>481003</v>
          </cell>
          <cell r="B65" t="str">
            <v>01990</v>
          </cell>
          <cell r="D65" t="str">
            <v>200</v>
          </cell>
          <cell r="E65" t="str">
            <v>2012-06-30</v>
          </cell>
          <cell r="F65" t="str">
            <v>470NEW412</v>
          </cell>
          <cell r="G65">
            <v>-99.55</v>
          </cell>
          <cell r="H65">
            <v>-9.75</v>
          </cell>
        </row>
        <row r="66">
          <cell r="A66" t="str">
            <v>481003</v>
          </cell>
          <cell r="B66" t="str">
            <v>01994</v>
          </cell>
          <cell r="D66" t="str">
            <v>200</v>
          </cell>
          <cell r="E66" t="str">
            <v>2012-06-30</v>
          </cell>
          <cell r="F66" t="str">
            <v>470NEW412</v>
          </cell>
          <cell r="G66">
            <v>-76.52</v>
          </cell>
          <cell r="H66">
            <v>-7.5</v>
          </cell>
        </row>
        <row r="67">
          <cell r="A67" t="str">
            <v>481003</v>
          </cell>
          <cell r="B67" t="str">
            <v>01987</v>
          </cell>
          <cell r="D67" t="str">
            <v>200</v>
          </cell>
          <cell r="E67" t="str">
            <v>2012-06-30</v>
          </cell>
          <cell r="F67" t="str">
            <v>470NEW412</v>
          </cell>
          <cell r="G67">
            <v>-63.97</v>
          </cell>
          <cell r="H67">
            <v>-6.27</v>
          </cell>
        </row>
        <row r="68">
          <cell r="A68" t="str">
            <v>481003</v>
          </cell>
          <cell r="B68" t="str">
            <v>01959</v>
          </cell>
          <cell r="D68" t="str">
            <v>200</v>
          </cell>
          <cell r="E68" t="str">
            <v>2012-06-30</v>
          </cell>
          <cell r="F68" t="str">
            <v>470NEW412</v>
          </cell>
          <cell r="G68">
            <v>-59.66</v>
          </cell>
          <cell r="H68">
            <v>-5.85</v>
          </cell>
        </row>
        <row r="69">
          <cell r="A69" t="str">
            <v>481003</v>
          </cell>
          <cell r="B69" t="str">
            <v>01968</v>
          </cell>
          <cell r="D69" t="str">
            <v>200</v>
          </cell>
          <cell r="E69" t="str">
            <v>2012-06-30</v>
          </cell>
          <cell r="F69" t="str">
            <v>470NEW412</v>
          </cell>
          <cell r="G69">
            <v>-51.31</v>
          </cell>
          <cell r="H69">
            <v>-5.03</v>
          </cell>
        </row>
        <row r="70">
          <cell r="A70" t="str">
            <v>481003</v>
          </cell>
          <cell r="B70" t="str">
            <v>01952</v>
          </cell>
          <cell r="D70" t="str">
            <v>200</v>
          </cell>
          <cell r="E70" t="str">
            <v>2012-06-30</v>
          </cell>
          <cell r="F70" t="str">
            <v>470NEW412</v>
          </cell>
          <cell r="G70">
            <v>-25.28</v>
          </cell>
          <cell r="H70">
            <v>-2.48</v>
          </cell>
        </row>
        <row r="71">
          <cell r="A71" t="str">
            <v>481003</v>
          </cell>
          <cell r="B71" t="str">
            <v>01977</v>
          </cell>
          <cell r="D71" t="str">
            <v>200</v>
          </cell>
          <cell r="E71" t="str">
            <v>2012-06-30</v>
          </cell>
          <cell r="F71" t="str">
            <v>470NEW412</v>
          </cell>
          <cell r="G71">
            <v>-13.99</v>
          </cell>
          <cell r="H71">
            <v>-1.37</v>
          </cell>
        </row>
        <row r="72">
          <cell r="A72" t="str">
            <v>481003</v>
          </cell>
          <cell r="B72" t="str">
            <v>01974</v>
          </cell>
          <cell r="D72" t="str">
            <v>200</v>
          </cell>
          <cell r="E72" t="str">
            <v>2012-06-30</v>
          </cell>
          <cell r="F72" t="str">
            <v>470NEW412</v>
          </cell>
          <cell r="G72">
            <v>-12.13</v>
          </cell>
          <cell r="H72">
            <v>-1.19</v>
          </cell>
        </row>
        <row r="73">
          <cell r="A73" t="str">
            <v>481003</v>
          </cell>
          <cell r="B73" t="str">
            <v>01978</v>
          </cell>
          <cell r="D73" t="str">
            <v>200</v>
          </cell>
          <cell r="E73" t="str">
            <v>2012-06-30</v>
          </cell>
          <cell r="F73" t="str">
            <v>470NEW412</v>
          </cell>
          <cell r="G73">
            <v>-8.35</v>
          </cell>
          <cell r="H73">
            <v>-0.82</v>
          </cell>
        </row>
        <row r="74">
          <cell r="A74" t="str">
            <v>481003</v>
          </cell>
          <cell r="B74" t="str">
            <v>01954</v>
          </cell>
          <cell r="D74" t="str">
            <v>200</v>
          </cell>
          <cell r="E74" t="str">
            <v>2012-05-31</v>
          </cell>
          <cell r="F74" t="str">
            <v>472B</v>
          </cell>
          <cell r="G74">
            <v>-30.05</v>
          </cell>
          <cell r="H74">
            <v>-2.94</v>
          </cell>
        </row>
        <row r="75">
          <cell r="A75" t="str">
            <v>481003</v>
          </cell>
          <cell r="B75" t="str">
            <v>01943</v>
          </cell>
          <cell r="D75" t="str">
            <v>200</v>
          </cell>
          <cell r="E75" t="str">
            <v>2012-05-31</v>
          </cell>
          <cell r="F75" t="str">
            <v>472B</v>
          </cell>
          <cell r="G75">
            <v>-2818.45</v>
          </cell>
          <cell r="H75">
            <v>-292.32</v>
          </cell>
        </row>
        <row r="76">
          <cell r="A76" t="str">
            <v>481003</v>
          </cell>
          <cell r="B76" t="str">
            <v>01991</v>
          </cell>
          <cell r="D76" t="str">
            <v>200</v>
          </cell>
          <cell r="E76" t="str">
            <v>2012-05-31</v>
          </cell>
          <cell r="F76" t="str">
            <v>472B</v>
          </cell>
          <cell r="G76">
            <v>-11.78</v>
          </cell>
          <cell r="H76">
            <v>-0.95</v>
          </cell>
        </row>
        <row r="77">
          <cell r="A77" t="str">
            <v>481003</v>
          </cell>
          <cell r="B77" t="str">
            <v>01970</v>
          </cell>
          <cell r="D77" t="str">
            <v>200</v>
          </cell>
          <cell r="E77" t="str">
            <v>2012-07-31</v>
          </cell>
          <cell r="F77" t="str">
            <v>BINGV52177</v>
          </cell>
          <cell r="G77">
            <v>-4082.51</v>
          </cell>
          <cell r="H77">
            <v>-400</v>
          </cell>
        </row>
        <row r="78">
          <cell r="A78" t="str">
            <v>481003</v>
          </cell>
          <cell r="B78" t="str">
            <v>01971</v>
          </cell>
          <cell r="D78" t="str">
            <v>200</v>
          </cell>
          <cell r="E78" t="str">
            <v>2012-07-31</v>
          </cell>
          <cell r="F78" t="str">
            <v>BINGV52177</v>
          </cell>
          <cell r="G78">
            <v>-7327.77</v>
          </cell>
          <cell r="H78">
            <v>-717.96</v>
          </cell>
        </row>
        <row r="79">
          <cell r="A79" t="str">
            <v>481003</v>
          </cell>
          <cell r="B79" t="str">
            <v>01973</v>
          </cell>
          <cell r="D79" t="str">
            <v>200</v>
          </cell>
          <cell r="E79" t="str">
            <v>2012-07-31</v>
          </cell>
          <cell r="F79" t="str">
            <v>BINGV52177</v>
          </cell>
          <cell r="G79">
            <v>-5692.71</v>
          </cell>
          <cell r="H79">
            <v>-557.76</v>
          </cell>
        </row>
        <row r="80">
          <cell r="A80" t="str">
            <v>481003</v>
          </cell>
          <cell r="B80" t="str">
            <v>01986</v>
          </cell>
          <cell r="D80" t="str">
            <v>200</v>
          </cell>
          <cell r="E80" t="str">
            <v>2012-07-31</v>
          </cell>
          <cell r="F80" t="str">
            <v>BINGV52177</v>
          </cell>
          <cell r="G80">
            <v>-21791.96</v>
          </cell>
          <cell r="H80">
            <v>-2135.13</v>
          </cell>
        </row>
        <row r="81">
          <cell r="A81" t="str">
            <v>481003</v>
          </cell>
          <cell r="B81" t="str">
            <v>01989</v>
          </cell>
          <cell r="D81" t="str">
            <v>200</v>
          </cell>
          <cell r="E81" t="str">
            <v>2012-07-31</v>
          </cell>
          <cell r="F81" t="str">
            <v>BINGV52177</v>
          </cell>
          <cell r="G81">
            <v>-3674.3</v>
          </cell>
          <cell r="H81">
            <v>-360</v>
          </cell>
        </row>
        <row r="82">
          <cell r="A82" t="str">
            <v>481003</v>
          </cell>
          <cell r="B82" t="str">
            <v>01992</v>
          </cell>
          <cell r="D82" t="str">
            <v>200</v>
          </cell>
          <cell r="E82" t="str">
            <v>2012-07-31</v>
          </cell>
          <cell r="F82" t="str">
            <v>BINGV52177</v>
          </cell>
          <cell r="G82">
            <v>-50053.72</v>
          </cell>
          <cell r="H82">
            <v>-4904.16</v>
          </cell>
        </row>
        <row r="83">
          <cell r="A83" t="str">
            <v>481003</v>
          </cell>
          <cell r="B83" t="str">
            <v>01970</v>
          </cell>
          <cell r="D83" t="str">
            <v>200</v>
          </cell>
          <cell r="E83" t="str">
            <v>2012-06-30</v>
          </cell>
          <cell r="F83" t="str">
            <v>BINGV51827</v>
          </cell>
          <cell r="G83">
            <v>-8996.58</v>
          </cell>
          <cell r="H83">
            <v>-881.47</v>
          </cell>
        </row>
        <row r="84">
          <cell r="A84" t="str">
            <v>481003</v>
          </cell>
          <cell r="B84" t="str">
            <v>01971</v>
          </cell>
          <cell r="D84" t="str">
            <v>200</v>
          </cell>
          <cell r="E84" t="str">
            <v>2012-06-30</v>
          </cell>
          <cell r="F84" t="str">
            <v>BINGV51827</v>
          </cell>
          <cell r="G84">
            <v>-7915.66</v>
          </cell>
          <cell r="H84">
            <v>-775.56</v>
          </cell>
        </row>
        <row r="85">
          <cell r="A85" t="str">
            <v>481003</v>
          </cell>
          <cell r="B85" t="str">
            <v>01973</v>
          </cell>
          <cell r="D85" t="str">
            <v>200</v>
          </cell>
          <cell r="E85" t="str">
            <v>2012-06-30</v>
          </cell>
          <cell r="F85" t="str">
            <v>BINGV51827</v>
          </cell>
          <cell r="G85">
            <v>-7602.12</v>
          </cell>
          <cell r="H85">
            <v>-744.84</v>
          </cell>
        </row>
        <row r="86">
          <cell r="A86" t="str">
            <v>481003</v>
          </cell>
          <cell r="B86" t="str">
            <v>01986</v>
          </cell>
          <cell r="D86" t="str">
            <v>200</v>
          </cell>
          <cell r="E86" t="str">
            <v>2012-06-30</v>
          </cell>
          <cell r="F86" t="str">
            <v>BINGV51827</v>
          </cell>
          <cell r="G86">
            <v>-27167.02</v>
          </cell>
          <cell r="H86">
            <v>-2661.77</v>
          </cell>
        </row>
        <row r="87">
          <cell r="A87" t="str">
            <v>481003</v>
          </cell>
          <cell r="B87" t="str">
            <v>01989</v>
          </cell>
          <cell r="D87" t="str">
            <v>200</v>
          </cell>
          <cell r="E87" t="str">
            <v>2012-06-30</v>
          </cell>
          <cell r="F87" t="str">
            <v>BINGV51827</v>
          </cell>
          <cell r="G87">
            <v>-3618.98</v>
          </cell>
          <cell r="H87">
            <v>-354.58</v>
          </cell>
        </row>
        <row r="88">
          <cell r="A88" t="str">
            <v>481003</v>
          </cell>
          <cell r="B88" t="str">
            <v>01992</v>
          </cell>
          <cell r="D88" t="str">
            <v>200</v>
          </cell>
          <cell r="E88" t="str">
            <v>2012-06-30</v>
          </cell>
          <cell r="F88" t="str">
            <v>BINGV51827</v>
          </cell>
          <cell r="G88">
            <v>-54998.1</v>
          </cell>
          <cell r="H88">
            <v>-5388.6</v>
          </cell>
        </row>
        <row r="89">
          <cell r="A89" t="str">
            <v>481003</v>
          </cell>
          <cell r="B89" t="str">
            <v>01943</v>
          </cell>
          <cell r="D89" t="str">
            <v>200</v>
          </cell>
          <cell r="E89" t="str">
            <v>2012-05-31</v>
          </cell>
          <cell r="F89" t="str">
            <v>470</v>
          </cell>
          <cell r="G89">
            <v>-2529.4499999999998</v>
          </cell>
          <cell r="H89">
            <v>-262.33999999999997</v>
          </cell>
        </row>
        <row r="90">
          <cell r="A90" t="str">
            <v>481003</v>
          </cell>
          <cell r="B90" t="str">
            <v>01953</v>
          </cell>
          <cell r="D90" t="str">
            <v>200</v>
          </cell>
          <cell r="E90" t="str">
            <v>2012-05-31</v>
          </cell>
          <cell r="F90" t="str">
            <v>470</v>
          </cell>
          <cell r="G90">
            <v>-268.81</v>
          </cell>
          <cell r="H90">
            <v>-26.33</v>
          </cell>
        </row>
        <row r="91">
          <cell r="A91" t="str">
            <v>481003</v>
          </cell>
          <cell r="B91" t="str">
            <v>01994</v>
          </cell>
          <cell r="D91" t="str">
            <v>200</v>
          </cell>
          <cell r="E91" t="str">
            <v>2012-05-31</v>
          </cell>
          <cell r="F91" t="str">
            <v>470</v>
          </cell>
          <cell r="G91">
            <v>-41494.21</v>
          </cell>
          <cell r="H91">
            <v>-4064.75</v>
          </cell>
        </row>
        <row r="92">
          <cell r="A92" t="str">
            <v>481003</v>
          </cell>
          <cell r="B92" t="str">
            <v>01995</v>
          </cell>
          <cell r="D92" t="str">
            <v>200</v>
          </cell>
          <cell r="E92" t="str">
            <v>2012-05-31</v>
          </cell>
          <cell r="F92" t="str">
            <v>470</v>
          </cell>
          <cell r="G92">
            <v>-31667.96</v>
          </cell>
          <cell r="H92">
            <v>-3102.15</v>
          </cell>
        </row>
        <row r="93">
          <cell r="A93" t="str">
            <v>481003</v>
          </cell>
          <cell r="B93" t="str">
            <v>01990</v>
          </cell>
          <cell r="D93" t="str">
            <v>200</v>
          </cell>
          <cell r="E93" t="str">
            <v>2012-05-31</v>
          </cell>
          <cell r="F93" t="str">
            <v>470</v>
          </cell>
          <cell r="G93">
            <v>-68.099999999999994</v>
          </cell>
          <cell r="H93">
            <v>-6.67</v>
          </cell>
        </row>
        <row r="94">
          <cell r="A94" t="str">
            <v>481003</v>
          </cell>
          <cell r="B94" t="str">
            <v>01993</v>
          </cell>
          <cell r="D94" t="str">
            <v>200</v>
          </cell>
          <cell r="E94" t="str">
            <v>2012-05-31</v>
          </cell>
          <cell r="F94" t="str">
            <v>470</v>
          </cell>
          <cell r="G94">
            <v>-390.35</v>
          </cell>
          <cell r="H94">
            <v>-40.49</v>
          </cell>
        </row>
        <row r="95">
          <cell r="A95" t="str">
            <v>481003</v>
          </cell>
          <cell r="B95" t="str">
            <v>01952</v>
          </cell>
          <cell r="D95" t="str">
            <v>200</v>
          </cell>
          <cell r="E95" t="str">
            <v>2012-05-31</v>
          </cell>
          <cell r="F95" t="str">
            <v>470</v>
          </cell>
          <cell r="G95">
            <v>-0.02</v>
          </cell>
          <cell r="H95">
            <v>0</v>
          </cell>
        </row>
        <row r="96">
          <cell r="A96" t="str">
            <v>481003</v>
          </cell>
          <cell r="B96" t="str">
            <v>01969</v>
          </cell>
          <cell r="D96" t="str">
            <v>200</v>
          </cell>
          <cell r="E96" t="str">
            <v>2012-05-31</v>
          </cell>
          <cell r="F96" t="str">
            <v>470</v>
          </cell>
          <cell r="G96">
            <v>-0.02</v>
          </cell>
          <cell r="H96">
            <v>0</v>
          </cell>
        </row>
        <row r="97">
          <cell r="A97" t="str">
            <v>481003</v>
          </cell>
          <cell r="B97" t="str">
            <v>01969</v>
          </cell>
          <cell r="D97" t="str">
            <v>200</v>
          </cell>
          <cell r="E97" t="str">
            <v>2012-05-31</v>
          </cell>
          <cell r="F97" t="str">
            <v>470</v>
          </cell>
          <cell r="G97">
            <v>-11099.81</v>
          </cell>
          <cell r="H97">
            <v>-1087.33</v>
          </cell>
        </row>
        <row r="98">
          <cell r="A98" t="str">
            <v>481003</v>
          </cell>
          <cell r="B98" t="str">
            <v>01953</v>
          </cell>
          <cell r="D98" t="str">
            <v>200</v>
          </cell>
          <cell r="E98" t="str">
            <v>2012-05-31</v>
          </cell>
          <cell r="F98" t="str">
            <v>470</v>
          </cell>
          <cell r="G98">
            <v>-25661.25</v>
          </cell>
          <cell r="H98">
            <v>-2513.75</v>
          </cell>
        </row>
        <row r="99">
          <cell r="A99" t="str">
            <v>481003</v>
          </cell>
          <cell r="B99" t="str">
            <v>01995</v>
          </cell>
          <cell r="D99" t="str">
            <v>200</v>
          </cell>
          <cell r="E99" t="str">
            <v>2012-05-31</v>
          </cell>
          <cell r="F99" t="str">
            <v>470</v>
          </cell>
          <cell r="G99">
            <v>-30.24</v>
          </cell>
          <cell r="H99">
            <v>-2.96</v>
          </cell>
        </row>
        <row r="100">
          <cell r="A100" t="str">
            <v>481003</v>
          </cell>
          <cell r="B100" t="str">
            <v>01959</v>
          </cell>
          <cell r="D100" t="str">
            <v>200</v>
          </cell>
          <cell r="E100" t="str">
            <v>2012-05-31</v>
          </cell>
          <cell r="F100" t="str">
            <v>470</v>
          </cell>
          <cell r="G100">
            <v>-58682.06</v>
          </cell>
          <cell r="H100">
            <v>-5748.47</v>
          </cell>
        </row>
        <row r="101">
          <cell r="A101" t="str">
            <v>481003</v>
          </cell>
          <cell r="B101" t="str">
            <v>01978</v>
          </cell>
          <cell r="D101" t="str">
            <v>200</v>
          </cell>
          <cell r="E101" t="str">
            <v>2012-05-31</v>
          </cell>
          <cell r="F101" t="str">
            <v>470</v>
          </cell>
          <cell r="G101">
            <v>-22956.77</v>
          </cell>
          <cell r="H101">
            <v>-2248.81</v>
          </cell>
        </row>
        <row r="102">
          <cell r="A102" t="str">
            <v>481003</v>
          </cell>
          <cell r="B102" t="str">
            <v>01990</v>
          </cell>
          <cell r="D102" t="str">
            <v>200</v>
          </cell>
          <cell r="E102" t="str">
            <v>2012-05-31</v>
          </cell>
          <cell r="F102" t="str">
            <v>470</v>
          </cell>
          <cell r="G102">
            <v>-43531.61</v>
          </cell>
          <cell r="H102">
            <v>-4264.3</v>
          </cell>
        </row>
        <row r="103">
          <cell r="A103" t="str">
            <v>481003</v>
          </cell>
          <cell r="B103" t="str">
            <v>01987</v>
          </cell>
          <cell r="D103" t="str">
            <v>200</v>
          </cell>
          <cell r="E103" t="str">
            <v>2012-05-31</v>
          </cell>
          <cell r="F103" t="str">
            <v>470</v>
          </cell>
          <cell r="G103">
            <v>-22171.62</v>
          </cell>
          <cell r="H103">
            <v>-2171.91</v>
          </cell>
        </row>
        <row r="104">
          <cell r="A104" t="str">
            <v>481003</v>
          </cell>
          <cell r="B104" t="str">
            <v>01959</v>
          </cell>
          <cell r="D104" t="str">
            <v>200</v>
          </cell>
          <cell r="E104" t="str">
            <v>2012-05-31</v>
          </cell>
          <cell r="F104" t="str">
            <v>470</v>
          </cell>
          <cell r="G104">
            <v>-74.31</v>
          </cell>
          <cell r="H104">
            <v>-7.28</v>
          </cell>
        </row>
        <row r="105">
          <cell r="A105" t="str">
            <v>481003</v>
          </cell>
          <cell r="B105" t="str">
            <v>01994</v>
          </cell>
          <cell r="D105" t="str">
            <v>200</v>
          </cell>
          <cell r="E105" t="str">
            <v>2012-05-31</v>
          </cell>
          <cell r="F105" t="str">
            <v>470</v>
          </cell>
          <cell r="G105">
            <v>-121.59</v>
          </cell>
          <cell r="H105">
            <v>-11.91</v>
          </cell>
        </row>
        <row r="106">
          <cell r="A106" t="str">
            <v>481003</v>
          </cell>
          <cell r="B106" t="str">
            <v>01986</v>
          </cell>
          <cell r="D106" t="str">
            <v>200</v>
          </cell>
          <cell r="E106" t="str">
            <v>2012-05-31</v>
          </cell>
          <cell r="F106" t="str">
            <v>470</v>
          </cell>
          <cell r="G106">
            <v>-3594.96</v>
          </cell>
          <cell r="H106">
            <v>-352.16</v>
          </cell>
        </row>
        <row r="107">
          <cell r="A107" t="str">
            <v>481003</v>
          </cell>
          <cell r="B107" t="str">
            <v>01943</v>
          </cell>
          <cell r="D107" t="str">
            <v>200</v>
          </cell>
          <cell r="E107" t="str">
            <v>2012-05-31</v>
          </cell>
          <cell r="F107" t="str">
            <v>470</v>
          </cell>
          <cell r="G107">
            <v>-175.2</v>
          </cell>
          <cell r="H107">
            <v>-18.170000000000002</v>
          </cell>
        </row>
        <row r="108">
          <cell r="A108" t="str">
            <v>481003</v>
          </cell>
          <cell r="B108" t="str">
            <v>01977</v>
          </cell>
          <cell r="D108" t="str">
            <v>200</v>
          </cell>
          <cell r="E108" t="str">
            <v>2012-05-31</v>
          </cell>
          <cell r="F108" t="str">
            <v>470</v>
          </cell>
          <cell r="G108">
            <v>-25059.09</v>
          </cell>
          <cell r="H108">
            <v>-2454.7600000000002</v>
          </cell>
        </row>
        <row r="109">
          <cell r="A109" t="str">
            <v>481003</v>
          </cell>
          <cell r="B109" t="str">
            <v>01987</v>
          </cell>
          <cell r="D109" t="str">
            <v>200</v>
          </cell>
          <cell r="E109" t="str">
            <v>2012-05-31</v>
          </cell>
          <cell r="F109" t="str">
            <v>470</v>
          </cell>
          <cell r="G109">
            <v>-45.05</v>
          </cell>
          <cell r="H109">
            <v>-4.41</v>
          </cell>
        </row>
        <row r="110">
          <cell r="A110" t="str">
            <v>481003</v>
          </cell>
          <cell r="B110" t="str">
            <v>01968</v>
          </cell>
          <cell r="D110" t="str">
            <v>200</v>
          </cell>
          <cell r="E110" t="str">
            <v>2012-05-31</v>
          </cell>
          <cell r="F110" t="str">
            <v>470</v>
          </cell>
          <cell r="G110">
            <v>-39.69</v>
          </cell>
          <cell r="H110">
            <v>-3.89</v>
          </cell>
        </row>
        <row r="111">
          <cell r="A111" t="str">
            <v>481003</v>
          </cell>
          <cell r="B111" t="str">
            <v>01952</v>
          </cell>
          <cell r="D111" t="str">
            <v>200</v>
          </cell>
          <cell r="E111" t="str">
            <v>2012-05-31</v>
          </cell>
          <cell r="F111" t="str">
            <v>470</v>
          </cell>
          <cell r="G111">
            <v>-41674.6</v>
          </cell>
          <cell r="H111">
            <v>-4082.42</v>
          </cell>
        </row>
        <row r="112">
          <cell r="A112" t="str">
            <v>481003</v>
          </cell>
          <cell r="B112" t="str">
            <v>01974</v>
          </cell>
          <cell r="D112" t="str">
            <v>200</v>
          </cell>
          <cell r="E112" t="str">
            <v>2012-05-31</v>
          </cell>
          <cell r="F112" t="str">
            <v>470</v>
          </cell>
          <cell r="G112">
            <v>-14805.54</v>
          </cell>
          <cell r="H112">
            <v>-1450.31</v>
          </cell>
        </row>
        <row r="113">
          <cell r="A113" t="str">
            <v>481003</v>
          </cell>
          <cell r="B113" t="str">
            <v>01978</v>
          </cell>
          <cell r="D113" t="str">
            <v>200</v>
          </cell>
          <cell r="E113" t="str">
            <v>2012-05-31</v>
          </cell>
          <cell r="F113" t="str">
            <v>470</v>
          </cell>
          <cell r="G113">
            <v>-55.47</v>
          </cell>
          <cell r="H113">
            <v>-5.44</v>
          </cell>
        </row>
        <row r="114">
          <cell r="A114" t="str">
            <v>481003</v>
          </cell>
          <cell r="B114" t="str">
            <v>01968</v>
          </cell>
          <cell r="D114" t="str">
            <v>200</v>
          </cell>
          <cell r="E114" t="str">
            <v>2012-05-31</v>
          </cell>
          <cell r="F114" t="str">
            <v>470</v>
          </cell>
          <cell r="G114">
            <v>-7180.5</v>
          </cell>
          <cell r="H114">
            <v>-703.38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2012-05-31</v>
          </cell>
          <cell r="F115" t="str">
            <v>470</v>
          </cell>
          <cell r="G115">
            <v>-4665.37</v>
          </cell>
          <cell r="H115">
            <v>-483.88</v>
          </cell>
        </row>
        <row r="116">
          <cell r="A116" t="str">
            <v>481003</v>
          </cell>
          <cell r="B116" t="str">
            <v>01993</v>
          </cell>
          <cell r="D116" t="str">
            <v>200</v>
          </cell>
          <cell r="E116" t="str">
            <v>2012-06-30</v>
          </cell>
          <cell r="F116" t="str">
            <v>470COR412</v>
          </cell>
          <cell r="G116">
            <v>274.19</v>
          </cell>
          <cell r="H116">
            <v>28.25</v>
          </cell>
        </row>
        <row r="117">
          <cell r="A117" t="str">
            <v>481003</v>
          </cell>
          <cell r="B117" t="str">
            <v>01988</v>
          </cell>
          <cell r="D117" t="str">
            <v>200</v>
          </cell>
          <cell r="E117" t="str">
            <v>2012-06-30</v>
          </cell>
          <cell r="F117" t="str">
            <v>470COR412</v>
          </cell>
          <cell r="G117">
            <v>3757.62</v>
          </cell>
          <cell r="H117">
            <v>368.09</v>
          </cell>
        </row>
        <row r="118">
          <cell r="A118" t="str">
            <v>481003</v>
          </cell>
          <cell r="B118" t="str">
            <v>01952</v>
          </cell>
          <cell r="D118" t="str">
            <v>200</v>
          </cell>
          <cell r="E118" t="str">
            <v>2012-06-30</v>
          </cell>
          <cell r="F118" t="str">
            <v>470COR412</v>
          </cell>
          <cell r="G118">
            <v>38.270000000000003</v>
          </cell>
          <cell r="H118">
            <v>3.75</v>
          </cell>
        </row>
        <row r="119">
          <cell r="A119" t="str">
            <v>481003</v>
          </cell>
          <cell r="B119" t="str">
            <v>01990</v>
          </cell>
          <cell r="D119" t="str">
            <v>200</v>
          </cell>
          <cell r="E119" t="str">
            <v>2012-06-30</v>
          </cell>
          <cell r="F119" t="str">
            <v>470COR412</v>
          </cell>
          <cell r="G119">
            <v>119.95</v>
          </cell>
          <cell r="H119">
            <v>11.75</v>
          </cell>
        </row>
        <row r="120">
          <cell r="A120" t="str">
            <v>481003</v>
          </cell>
          <cell r="B120" t="str">
            <v>01969</v>
          </cell>
          <cell r="D120" t="str">
            <v>200</v>
          </cell>
          <cell r="E120" t="str">
            <v>2012-06-30</v>
          </cell>
          <cell r="F120" t="str">
            <v>470COR412</v>
          </cell>
          <cell r="G120">
            <v>10037.44</v>
          </cell>
          <cell r="H120">
            <v>983.28</v>
          </cell>
        </row>
        <row r="121">
          <cell r="A121" t="str">
            <v>481003</v>
          </cell>
          <cell r="B121" t="str">
            <v>01977</v>
          </cell>
          <cell r="D121" t="str">
            <v>200</v>
          </cell>
          <cell r="E121" t="str">
            <v>2012-06-30</v>
          </cell>
          <cell r="F121" t="str">
            <v>470COR412</v>
          </cell>
          <cell r="G121">
            <v>13.99</v>
          </cell>
          <cell r="H121">
            <v>1.37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2012-06-30</v>
          </cell>
          <cell r="F122" t="str">
            <v>470COR412</v>
          </cell>
          <cell r="G122">
            <v>44155.31</v>
          </cell>
          <cell r="H122">
            <v>4325.3900000000003</v>
          </cell>
        </row>
        <row r="123">
          <cell r="A123" t="str">
            <v>481003</v>
          </cell>
          <cell r="B123" t="str">
            <v>01959</v>
          </cell>
          <cell r="D123" t="str">
            <v>200</v>
          </cell>
          <cell r="E123" t="str">
            <v>2012-06-30</v>
          </cell>
          <cell r="F123" t="str">
            <v>470COR412</v>
          </cell>
          <cell r="G123">
            <v>63038.42</v>
          </cell>
          <cell r="H123">
            <v>6175.2</v>
          </cell>
        </row>
        <row r="124">
          <cell r="A124" t="str">
            <v>481003</v>
          </cell>
          <cell r="B124" t="str">
            <v>01987</v>
          </cell>
          <cell r="D124" t="str">
            <v>200</v>
          </cell>
          <cell r="E124" t="str">
            <v>2012-06-30</v>
          </cell>
          <cell r="F124" t="str">
            <v>470COR412</v>
          </cell>
          <cell r="G124">
            <v>23411.86</v>
          </cell>
          <cell r="H124">
            <v>2293.41</v>
          </cell>
        </row>
        <row r="125">
          <cell r="A125" t="str">
            <v>481003</v>
          </cell>
          <cell r="B125" t="str">
            <v>01986</v>
          </cell>
          <cell r="D125" t="str">
            <v>200</v>
          </cell>
          <cell r="E125" t="str">
            <v>2012-06-30</v>
          </cell>
          <cell r="F125" t="str">
            <v>470COR412</v>
          </cell>
          <cell r="G125">
            <v>3859.93</v>
          </cell>
          <cell r="H125">
            <v>378.12</v>
          </cell>
        </row>
        <row r="126">
          <cell r="A126" t="str">
            <v>481003</v>
          </cell>
          <cell r="B126" t="str">
            <v>01943</v>
          </cell>
          <cell r="D126" t="str">
            <v>200</v>
          </cell>
          <cell r="E126" t="str">
            <v>2012-06-30</v>
          </cell>
          <cell r="F126" t="str">
            <v>470COR412</v>
          </cell>
          <cell r="G126">
            <v>231.64</v>
          </cell>
          <cell r="H126">
            <v>23.84</v>
          </cell>
        </row>
        <row r="127">
          <cell r="A127" t="str">
            <v>481003</v>
          </cell>
          <cell r="B127" t="str">
            <v>01994</v>
          </cell>
          <cell r="D127" t="str">
            <v>200</v>
          </cell>
          <cell r="E127" t="str">
            <v>2012-06-30</v>
          </cell>
          <cell r="F127" t="str">
            <v>470COR412</v>
          </cell>
          <cell r="G127">
            <v>74.55</v>
          </cell>
          <cell r="H127">
            <v>7.3</v>
          </cell>
        </row>
        <row r="128">
          <cell r="A128" t="str">
            <v>481003</v>
          </cell>
          <cell r="B128" t="str">
            <v>01978</v>
          </cell>
          <cell r="D128" t="str">
            <v>200</v>
          </cell>
          <cell r="E128" t="str">
            <v>2012-06-30</v>
          </cell>
          <cell r="F128" t="str">
            <v>470COR412</v>
          </cell>
          <cell r="G128">
            <v>25269.9</v>
          </cell>
          <cell r="H128">
            <v>2475.4</v>
          </cell>
        </row>
        <row r="129">
          <cell r="A129" t="str">
            <v>481003</v>
          </cell>
          <cell r="B129" t="str">
            <v>01959</v>
          </cell>
          <cell r="D129" t="str">
            <v>200</v>
          </cell>
          <cell r="E129" t="str">
            <v>2012-06-30</v>
          </cell>
          <cell r="F129" t="str">
            <v>470COR412</v>
          </cell>
          <cell r="G129">
            <v>71.319999999999993</v>
          </cell>
          <cell r="H129">
            <v>6.99</v>
          </cell>
        </row>
        <row r="130">
          <cell r="A130" t="str">
            <v>481003</v>
          </cell>
          <cell r="B130" t="str">
            <v>01974</v>
          </cell>
          <cell r="D130" t="str">
            <v>200</v>
          </cell>
          <cell r="E130" t="str">
            <v>2012-06-30</v>
          </cell>
          <cell r="F130" t="str">
            <v>470COR412</v>
          </cell>
          <cell r="G130">
            <v>12.13</v>
          </cell>
          <cell r="H130">
            <v>1.19</v>
          </cell>
        </row>
        <row r="131">
          <cell r="A131" t="str">
            <v>481003</v>
          </cell>
          <cell r="B131" t="str">
            <v>01977</v>
          </cell>
          <cell r="D131" t="str">
            <v>200</v>
          </cell>
          <cell r="E131" t="str">
            <v>2012-06-30</v>
          </cell>
          <cell r="F131" t="str">
            <v>470COR412</v>
          </cell>
          <cell r="G131">
            <v>24708.23</v>
          </cell>
          <cell r="H131">
            <v>2420.4</v>
          </cell>
        </row>
        <row r="132">
          <cell r="A132" t="str">
            <v>481003</v>
          </cell>
          <cell r="B132" t="str">
            <v>01987</v>
          </cell>
          <cell r="D132" t="str">
            <v>200</v>
          </cell>
          <cell r="E132" t="str">
            <v>2012-06-30</v>
          </cell>
          <cell r="F132" t="str">
            <v>470COR412</v>
          </cell>
          <cell r="G132">
            <v>75.61</v>
          </cell>
          <cell r="H132">
            <v>7.41</v>
          </cell>
        </row>
        <row r="133">
          <cell r="A133" t="str">
            <v>481003</v>
          </cell>
          <cell r="B133" t="str">
            <v>01968</v>
          </cell>
          <cell r="D133" t="str">
            <v>200</v>
          </cell>
          <cell r="E133" t="str">
            <v>2012-06-30</v>
          </cell>
          <cell r="F133" t="str">
            <v>470COR412</v>
          </cell>
          <cell r="G133">
            <v>51.31</v>
          </cell>
          <cell r="H133">
            <v>5.03</v>
          </cell>
        </row>
        <row r="134">
          <cell r="A134" t="str">
            <v>481003</v>
          </cell>
          <cell r="B134" t="str">
            <v>01974</v>
          </cell>
          <cell r="D134" t="str">
            <v>200</v>
          </cell>
          <cell r="E134" t="str">
            <v>2012-06-30</v>
          </cell>
          <cell r="F134" t="str">
            <v>470COR412</v>
          </cell>
          <cell r="G134">
            <v>16976.599999999999</v>
          </cell>
          <cell r="H134">
            <v>1663</v>
          </cell>
        </row>
        <row r="135">
          <cell r="A135" t="str">
            <v>481003</v>
          </cell>
          <cell r="B135" t="str">
            <v>01952</v>
          </cell>
          <cell r="D135" t="str">
            <v>200</v>
          </cell>
          <cell r="E135" t="str">
            <v>2012-06-30</v>
          </cell>
          <cell r="F135" t="str">
            <v>470COR412</v>
          </cell>
          <cell r="G135">
            <v>43871.42</v>
          </cell>
          <cell r="H135">
            <v>4297.6000000000004</v>
          </cell>
        </row>
        <row r="136">
          <cell r="A136" t="str">
            <v>481003</v>
          </cell>
          <cell r="B136" t="str">
            <v>01978</v>
          </cell>
          <cell r="D136" t="str">
            <v>200</v>
          </cell>
          <cell r="E136" t="str">
            <v>2012-06-30</v>
          </cell>
          <cell r="F136" t="str">
            <v>470COR412</v>
          </cell>
          <cell r="G136">
            <v>8.35</v>
          </cell>
          <cell r="H136">
            <v>0.82</v>
          </cell>
        </row>
        <row r="137">
          <cell r="A137" t="str">
            <v>481003</v>
          </cell>
          <cell r="B137" t="str">
            <v>01993</v>
          </cell>
          <cell r="D137" t="str">
            <v>200</v>
          </cell>
          <cell r="E137" t="str">
            <v>2012-06-30</v>
          </cell>
          <cell r="F137" t="str">
            <v>470COR412</v>
          </cell>
          <cell r="G137">
            <v>4089.42</v>
          </cell>
          <cell r="H137">
            <v>421.56</v>
          </cell>
        </row>
        <row r="138">
          <cell r="A138" t="str">
            <v>481003</v>
          </cell>
          <cell r="B138" t="str">
            <v>01968</v>
          </cell>
          <cell r="D138" t="str">
            <v>200</v>
          </cell>
          <cell r="E138" t="str">
            <v>2012-06-30</v>
          </cell>
          <cell r="F138" t="str">
            <v>470COR412</v>
          </cell>
          <cell r="G138">
            <v>8062.72</v>
          </cell>
          <cell r="H138">
            <v>789.8</v>
          </cell>
        </row>
        <row r="139">
          <cell r="A139" t="str">
            <v>481003</v>
          </cell>
          <cell r="B139" t="str">
            <v>01943</v>
          </cell>
          <cell r="D139" t="str">
            <v>200</v>
          </cell>
          <cell r="E139" t="str">
            <v>2012-06-30</v>
          </cell>
          <cell r="F139" t="str">
            <v>470COR412</v>
          </cell>
          <cell r="G139">
            <v>2036.69</v>
          </cell>
          <cell r="H139">
            <v>209.64</v>
          </cell>
        </row>
        <row r="140">
          <cell r="A140" t="str">
            <v>481003</v>
          </cell>
          <cell r="B140" t="str">
            <v>01953</v>
          </cell>
          <cell r="D140" t="str">
            <v>200</v>
          </cell>
          <cell r="E140" t="str">
            <v>2012-06-30</v>
          </cell>
          <cell r="F140" t="str">
            <v>470COR412</v>
          </cell>
          <cell r="G140">
            <v>100.3</v>
          </cell>
          <cell r="H140">
            <v>9.83</v>
          </cell>
        </row>
        <row r="141">
          <cell r="A141" t="str">
            <v>481003</v>
          </cell>
          <cell r="B141" t="str">
            <v>01953</v>
          </cell>
          <cell r="D141" t="str">
            <v>200</v>
          </cell>
          <cell r="E141" t="str">
            <v>2012-06-30</v>
          </cell>
          <cell r="F141" t="str">
            <v>470COR412</v>
          </cell>
          <cell r="G141">
            <v>26539.81</v>
          </cell>
          <cell r="H141">
            <v>2599.8200000000002</v>
          </cell>
        </row>
        <row r="142">
          <cell r="A142" t="str">
            <v>481003</v>
          </cell>
          <cell r="B142" t="str">
            <v>01994</v>
          </cell>
          <cell r="D142" t="str">
            <v>200</v>
          </cell>
          <cell r="E142" t="str">
            <v>2012-06-30</v>
          </cell>
          <cell r="F142" t="str">
            <v>470COR412</v>
          </cell>
          <cell r="G142">
            <v>45297.98</v>
          </cell>
          <cell r="H142">
            <v>4437.3500000000004</v>
          </cell>
        </row>
        <row r="143">
          <cell r="A143" t="str">
            <v>481003</v>
          </cell>
          <cell r="B143" t="str">
            <v>01995</v>
          </cell>
          <cell r="D143" t="str">
            <v>200</v>
          </cell>
          <cell r="E143" t="str">
            <v>2012-06-30</v>
          </cell>
          <cell r="F143" t="str">
            <v>470COR412</v>
          </cell>
          <cell r="G143">
            <v>31855.07</v>
          </cell>
          <cell r="H143">
            <v>3120.47</v>
          </cell>
        </row>
        <row r="144">
          <cell r="A144" t="str">
            <v>481003</v>
          </cell>
          <cell r="B144" t="str">
            <v>01952</v>
          </cell>
          <cell r="D144" t="str">
            <v>200</v>
          </cell>
          <cell r="E144" t="str">
            <v>2012-06-30</v>
          </cell>
          <cell r="F144" t="str">
            <v>470COR2412</v>
          </cell>
          <cell r="G144">
            <v>23.65</v>
          </cell>
          <cell r="H144">
            <v>2.3199999999999998</v>
          </cell>
        </row>
        <row r="145">
          <cell r="A145" t="str">
            <v>481003</v>
          </cell>
          <cell r="B145" t="str">
            <v>01952</v>
          </cell>
          <cell r="D145" t="str">
            <v>200</v>
          </cell>
          <cell r="E145" t="str">
            <v>2012-06-30</v>
          </cell>
          <cell r="F145" t="str">
            <v>470COR2412</v>
          </cell>
          <cell r="G145">
            <v>38928.44</v>
          </cell>
          <cell r="H145">
            <v>3813.41</v>
          </cell>
        </row>
        <row r="146">
          <cell r="A146" t="str">
            <v>481003</v>
          </cell>
          <cell r="B146" t="str">
            <v>01993</v>
          </cell>
          <cell r="D146" t="str">
            <v>200</v>
          </cell>
          <cell r="E146" t="str">
            <v>2012-06-30</v>
          </cell>
          <cell r="F146" t="str">
            <v>470COR512</v>
          </cell>
          <cell r="G146">
            <v>4665.37</v>
          </cell>
          <cell r="H146">
            <v>483.88</v>
          </cell>
        </row>
        <row r="147">
          <cell r="A147" t="str">
            <v>481003</v>
          </cell>
          <cell r="B147" t="str">
            <v>01968</v>
          </cell>
          <cell r="D147" t="str">
            <v>200</v>
          </cell>
          <cell r="E147" t="str">
            <v>2012-06-30</v>
          </cell>
          <cell r="F147" t="str">
            <v>470COR512</v>
          </cell>
          <cell r="G147">
            <v>7180.5</v>
          </cell>
          <cell r="H147">
            <v>703.38</v>
          </cell>
        </row>
        <row r="148">
          <cell r="A148" t="str">
            <v>481003</v>
          </cell>
          <cell r="B148" t="str">
            <v>01978</v>
          </cell>
          <cell r="D148" t="str">
            <v>200</v>
          </cell>
          <cell r="E148" t="str">
            <v>2012-06-30</v>
          </cell>
          <cell r="F148" t="str">
            <v>470COR512</v>
          </cell>
          <cell r="G148">
            <v>55.47</v>
          </cell>
          <cell r="H148">
            <v>5.44</v>
          </cell>
        </row>
        <row r="149">
          <cell r="A149" t="str">
            <v>481003</v>
          </cell>
          <cell r="B149" t="str">
            <v>01974</v>
          </cell>
          <cell r="D149" t="str">
            <v>200</v>
          </cell>
          <cell r="E149" t="str">
            <v>2012-06-30</v>
          </cell>
          <cell r="F149" t="str">
            <v>470COR512</v>
          </cell>
          <cell r="G149">
            <v>14805.54</v>
          </cell>
          <cell r="H149">
            <v>1450.31</v>
          </cell>
        </row>
        <row r="150">
          <cell r="A150" t="str">
            <v>481003</v>
          </cell>
          <cell r="B150" t="str">
            <v>01952</v>
          </cell>
          <cell r="D150" t="str">
            <v>200</v>
          </cell>
          <cell r="E150" t="str">
            <v>2012-06-30</v>
          </cell>
          <cell r="F150" t="str">
            <v>470COR512</v>
          </cell>
          <cell r="G150">
            <v>41674.6</v>
          </cell>
          <cell r="H150">
            <v>4082.42</v>
          </cell>
        </row>
        <row r="151">
          <cell r="A151" t="str">
            <v>481003</v>
          </cell>
          <cell r="B151" t="str">
            <v>01968</v>
          </cell>
          <cell r="D151" t="str">
            <v>200</v>
          </cell>
          <cell r="E151" t="str">
            <v>2012-06-30</v>
          </cell>
          <cell r="F151" t="str">
            <v>470COR512</v>
          </cell>
          <cell r="G151">
            <v>39.69</v>
          </cell>
          <cell r="H151">
            <v>3.89</v>
          </cell>
        </row>
        <row r="152">
          <cell r="A152" t="str">
            <v>481003</v>
          </cell>
          <cell r="B152" t="str">
            <v>01987</v>
          </cell>
          <cell r="D152" t="str">
            <v>200</v>
          </cell>
          <cell r="E152" t="str">
            <v>2012-06-30</v>
          </cell>
          <cell r="F152" t="str">
            <v>470COR512</v>
          </cell>
          <cell r="G152">
            <v>45.05</v>
          </cell>
          <cell r="H152">
            <v>4.41</v>
          </cell>
        </row>
        <row r="153">
          <cell r="A153" t="str">
            <v>481003</v>
          </cell>
          <cell r="B153" t="str">
            <v>01977</v>
          </cell>
          <cell r="D153" t="str">
            <v>200</v>
          </cell>
          <cell r="E153" t="str">
            <v>2012-06-30</v>
          </cell>
          <cell r="F153" t="str">
            <v>470COR512</v>
          </cell>
          <cell r="G153">
            <v>25059.09</v>
          </cell>
          <cell r="H153">
            <v>2454.7600000000002</v>
          </cell>
        </row>
        <row r="154">
          <cell r="A154" t="str">
            <v>481003</v>
          </cell>
          <cell r="B154" t="str">
            <v>01943</v>
          </cell>
          <cell r="D154" t="str">
            <v>200</v>
          </cell>
          <cell r="E154" t="str">
            <v>2012-06-30</v>
          </cell>
          <cell r="F154" t="str">
            <v>470COR512</v>
          </cell>
          <cell r="G154">
            <v>175.2</v>
          </cell>
          <cell r="H154">
            <v>18.170000000000002</v>
          </cell>
        </row>
        <row r="155">
          <cell r="A155" t="str">
            <v>481003</v>
          </cell>
          <cell r="B155" t="str">
            <v>01986</v>
          </cell>
          <cell r="D155" t="str">
            <v>200</v>
          </cell>
          <cell r="E155" t="str">
            <v>2012-06-30</v>
          </cell>
          <cell r="F155" t="str">
            <v>470COR512</v>
          </cell>
          <cell r="G155">
            <v>3594.96</v>
          </cell>
          <cell r="H155">
            <v>352.16</v>
          </cell>
        </row>
        <row r="156">
          <cell r="A156" t="str">
            <v>481003</v>
          </cell>
          <cell r="B156" t="str">
            <v>01994</v>
          </cell>
          <cell r="D156" t="str">
            <v>200</v>
          </cell>
          <cell r="E156" t="str">
            <v>2012-06-30</v>
          </cell>
          <cell r="F156" t="str">
            <v>470COR512</v>
          </cell>
          <cell r="G156">
            <v>121.59</v>
          </cell>
          <cell r="H156">
            <v>11.91</v>
          </cell>
        </row>
        <row r="157">
          <cell r="A157" t="str">
            <v>481003</v>
          </cell>
          <cell r="B157" t="str">
            <v>01959</v>
          </cell>
          <cell r="D157" t="str">
            <v>200</v>
          </cell>
          <cell r="E157" t="str">
            <v>2012-06-30</v>
          </cell>
          <cell r="F157" t="str">
            <v>470COR512</v>
          </cell>
          <cell r="G157">
            <v>74.31</v>
          </cell>
          <cell r="H157">
            <v>7.28</v>
          </cell>
        </row>
        <row r="158">
          <cell r="A158" t="str">
            <v>481003</v>
          </cell>
          <cell r="B158" t="str">
            <v>01987</v>
          </cell>
          <cell r="D158" t="str">
            <v>200</v>
          </cell>
          <cell r="E158" t="str">
            <v>2012-06-30</v>
          </cell>
          <cell r="F158" t="str">
            <v>470COR512</v>
          </cell>
          <cell r="G158">
            <v>22171.62</v>
          </cell>
          <cell r="H158">
            <v>2171.91</v>
          </cell>
        </row>
        <row r="159">
          <cell r="A159" t="str">
            <v>481003</v>
          </cell>
          <cell r="B159" t="str">
            <v>01990</v>
          </cell>
          <cell r="D159" t="str">
            <v>200</v>
          </cell>
          <cell r="E159" t="str">
            <v>2012-06-30</v>
          </cell>
          <cell r="F159" t="str">
            <v>470COR512</v>
          </cell>
          <cell r="G159">
            <v>43531.61</v>
          </cell>
          <cell r="H159">
            <v>4264.3</v>
          </cell>
        </row>
        <row r="160">
          <cell r="A160" t="str">
            <v>481003</v>
          </cell>
          <cell r="B160" t="str">
            <v>01978</v>
          </cell>
          <cell r="D160" t="str">
            <v>200</v>
          </cell>
          <cell r="E160" t="str">
            <v>2012-06-30</v>
          </cell>
          <cell r="F160" t="str">
            <v>470COR512</v>
          </cell>
          <cell r="G160">
            <v>22956.77</v>
          </cell>
          <cell r="H160">
            <v>2248.81</v>
          </cell>
        </row>
        <row r="161">
          <cell r="A161" t="str">
            <v>481003</v>
          </cell>
          <cell r="B161" t="str">
            <v>01959</v>
          </cell>
          <cell r="D161" t="str">
            <v>200</v>
          </cell>
          <cell r="E161" t="str">
            <v>2012-06-30</v>
          </cell>
          <cell r="F161" t="str">
            <v>470COR512</v>
          </cell>
          <cell r="G161">
            <v>58682.06</v>
          </cell>
          <cell r="H161">
            <v>5748.47</v>
          </cell>
        </row>
        <row r="162">
          <cell r="A162" t="str">
            <v>481003</v>
          </cell>
          <cell r="B162" t="str">
            <v>01995</v>
          </cell>
          <cell r="D162" t="str">
            <v>200</v>
          </cell>
          <cell r="E162" t="str">
            <v>2012-06-30</v>
          </cell>
          <cell r="F162" t="str">
            <v>470COR512</v>
          </cell>
          <cell r="G162">
            <v>30.24</v>
          </cell>
          <cell r="H162">
            <v>2.96</v>
          </cell>
        </row>
        <row r="163">
          <cell r="A163" t="str">
            <v>481003</v>
          </cell>
          <cell r="B163" t="str">
            <v>01943</v>
          </cell>
          <cell r="D163" t="str">
            <v>200</v>
          </cell>
          <cell r="E163" t="str">
            <v>2012-06-30</v>
          </cell>
          <cell r="F163" t="str">
            <v>470COR512</v>
          </cell>
          <cell r="G163">
            <v>2529.4499999999998</v>
          </cell>
          <cell r="H163">
            <v>262.33999999999997</v>
          </cell>
        </row>
        <row r="164">
          <cell r="A164" t="str">
            <v>481003</v>
          </cell>
          <cell r="B164" t="str">
            <v>01953</v>
          </cell>
          <cell r="D164" t="str">
            <v>200</v>
          </cell>
          <cell r="E164" t="str">
            <v>2012-06-30</v>
          </cell>
          <cell r="F164" t="str">
            <v>470COR512</v>
          </cell>
          <cell r="G164">
            <v>268.81</v>
          </cell>
          <cell r="H164">
            <v>26.33</v>
          </cell>
        </row>
        <row r="165">
          <cell r="A165" t="str">
            <v>481003</v>
          </cell>
          <cell r="B165" t="str">
            <v>01994</v>
          </cell>
          <cell r="D165" t="str">
            <v>200</v>
          </cell>
          <cell r="E165" t="str">
            <v>2012-06-30</v>
          </cell>
          <cell r="F165" t="str">
            <v>470COR512</v>
          </cell>
          <cell r="G165">
            <v>41494.21</v>
          </cell>
          <cell r="H165">
            <v>4064.75</v>
          </cell>
        </row>
        <row r="166">
          <cell r="A166" t="str">
            <v>481003</v>
          </cell>
          <cell r="B166" t="str">
            <v>01995</v>
          </cell>
          <cell r="D166" t="str">
            <v>200</v>
          </cell>
          <cell r="E166" t="str">
            <v>2012-06-30</v>
          </cell>
          <cell r="F166" t="str">
            <v>470COR512</v>
          </cell>
          <cell r="G166">
            <v>31667.96</v>
          </cell>
          <cell r="H166">
            <v>3102.15</v>
          </cell>
        </row>
        <row r="167">
          <cell r="A167" t="str">
            <v>481003</v>
          </cell>
          <cell r="B167" t="str">
            <v>01990</v>
          </cell>
          <cell r="D167" t="str">
            <v>200</v>
          </cell>
          <cell r="E167" t="str">
            <v>2012-06-30</v>
          </cell>
          <cell r="F167" t="str">
            <v>470COR512</v>
          </cell>
          <cell r="G167">
            <v>68.099999999999994</v>
          </cell>
          <cell r="H167">
            <v>6.67</v>
          </cell>
        </row>
        <row r="168">
          <cell r="A168" t="str">
            <v>481003</v>
          </cell>
          <cell r="B168" t="str">
            <v>01993</v>
          </cell>
          <cell r="D168" t="str">
            <v>200</v>
          </cell>
          <cell r="E168" t="str">
            <v>2012-06-30</v>
          </cell>
          <cell r="F168" t="str">
            <v>470COR512</v>
          </cell>
          <cell r="G168">
            <v>390.35</v>
          </cell>
          <cell r="H168">
            <v>40.49</v>
          </cell>
        </row>
        <row r="169">
          <cell r="A169" t="str">
            <v>481003</v>
          </cell>
          <cell r="B169" t="str">
            <v>01952</v>
          </cell>
          <cell r="D169" t="str">
            <v>200</v>
          </cell>
          <cell r="E169" t="str">
            <v>2012-06-30</v>
          </cell>
          <cell r="F169" t="str">
            <v>470COR512</v>
          </cell>
          <cell r="G169">
            <v>0.02</v>
          </cell>
          <cell r="H169">
            <v>0</v>
          </cell>
        </row>
        <row r="170">
          <cell r="A170" t="str">
            <v>481003</v>
          </cell>
          <cell r="B170" t="str">
            <v>01969</v>
          </cell>
          <cell r="D170" t="str">
            <v>200</v>
          </cell>
          <cell r="E170" t="str">
            <v>2012-06-30</v>
          </cell>
          <cell r="F170" t="str">
            <v>470COR512</v>
          </cell>
          <cell r="G170">
            <v>0.02</v>
          </cell>
          <cell r="H170">
            <v>0</v>
          </cell>
        </row>
        <row r="171">
          <cell r="A171" t="str">
            <v>481003</v>
          </cell>
          <cell r="B171" t="str">
            <v>01969</v>
          </cell>
          <cell r="D171" t="str">
            <v>200</v>
          </cell>
          <cell r="E171" t="str">
            <v>2012-06-30</v>
          </cell>
          <cell r="F171" t="str">
            <v>470COR512</v>
          </cell>
          <cell r="G171">
            <v>11099.81</v>
          </cell>
          <cell r="H171">
            <v>1087.33</v>
          </cell>
        </row>
        <row r="172">
          <cell r="A172" t="str">
            <v>481003</v>
          </cell>
          <cell r="B172" t="str">
            <v>01953</v>
          </cell>
          <cell r="D172" t="str">
            <v>200</v>
          </cell>
          <cell r="E172" t="str">
            <v>2012-06-30</v>
          </cell>
          <cell r="F172" t="str">
            <v>470COR512</v>
          </cell>
          <cell r="G172">
            <v>25661.25</v>
          </cell>
          <cell r="H172">
            <v>2513.75</v>
          </cell>
        </row>
        <row r="173">
          <cell r="A173" t="str">
            <v>481003</v>
          </cell>
          <cell r="B173" t="str">
            <v>01968</v>
          </cell>
          <cell r="D173" t="str">
            <v>200</v>
          </cell>
          <cell r="E173" t="str">
            <v>2012-06-30</v>
          </cell>
          <cell r="F173" t="str">
            <v>470COR312</v>
          </cell>
          <cell r="G173">
            <v>6713.22</v>
          </cell>
          <cell r="H173">
            <v>657.6</v>
          </cell>
        </row>
        <row r="174">
          <cell r="A174" t="str">
            <v>481003</v>
          </cell>
          <cell r="B174" t="str">
            <v>01953</v>
          </cell>
          <cell r="D174" t="str">
            <v>200</v>
          </cell>
          <cell r="E174" t="str">
            <v>2012-06-30</v>
          </cell>
          <cell r="F174" t="str">
            <v>470COR312</v>
          </cell>
          <cell r="G174">
            <v>25894.02</v>
          </cell>
          <cell r="H174">
            <v>2536.56</v>
          </cell>
        </row>
        <row r="175">
          <cell r="A175" t="str">
            <v>481003</v>
          </cell>
          <cell r="B175" t="str">
            <v>01994</v>
          </cell>
          <cell r="D175" t="str">
            <v>200</v>
          </cell>
          <cell r="E175" t="str">
            <v>2012-06-30</v>
          </cell>
          <cell r="F175" t="str">
            <v>470COR312</v>
          </cell>
          <cell r="G175">
            <v>43547.29</v>
          </cell>
          <cell r="H175">
            <v>4265.83</v>
          </cell>
        </row>
        <row r="176">
          <cell r="A176" t="str">
            <v>481003</v>
          </cell>
          <cell r="B176" t="str">
            <v>01995</v>
          </cell>
          <cell r="D176" t="str">
            <v>200</v>
          </cell>
          <cell r="E176" t="str">
            <v>2012-06-30</v>
          </cell>
          <cell r="F176" t="str">
            <v>470COR312</v>
          </cell>
          <cell r="G176">
            <v>31049.14</v>
          </cell>
          <cell r="H176">
            <v>3041.53</v>
          </cell>
        </row>
        <row r="177">
          <cell r="A177" t="str">
            <v>481003</v>
          </cell>
          <cell r="B177" t="str">
            <v>01978</v>
          </cell>
          <cell r="D177" t="str">
            <v>200</v>
          </cell>
          <cell r="E177" t="str">
            <v>2012-06-30</v>
          </cell>
          <cell r="F177" t="str">
            <v>470COR312</v>
          </cell>
          <cell r="G177">
            <v>22353.119999999999</v>
          </cell>
          <cell r="H177">
            <v>2189.67</v>
          </cell>
        </row>
        <row r="178">
          <cell r="A178" t="str">
            <v>481003</v>
          </cell>
          <cell r="B178" t="str">
            <v>01959</v>
          </cell>
          <cell r="D178" t="str">
            <v>200</v>
          </cell>
          <cell r="E178" t="str">
            <v>2012-06-30</v>
          </cell>
          <cell r="F178" t="str">
            <v>470COR312</v>
          </cell>
          <cell r="G178">
            <v>60219.19</v>
          </cell>
          <cell r="H178">
            <v>5899.06</v>
          </cell>
        </row>
        <row r="179">
          <cell r="A179" t="str">
            <v>481003</v>
          </cell>
          <cell r="B179" t="str">
            <v>01988</v>
          </cell>
          <cell r="D179" t="str">
            <v>200</v>
          </cell>
          <cell r="E179" t="str">
            <v>2012-06-30</v>
          </cell>
          <cell r="F179" t="str">
            <v>470COR312</v>
          </cell>
          <cell r="G179">
            <v>12885.94</v>
          </cell>
          <cell r="H179">
            <v>1262.3</v>
          </cell>
        </row>
        <row r="180">
          <cell r="A180" t="str">
            <v>481003</v>
          </cell>
          <cell r="B180" t="str">
            <v>01993</v>
          </cell>
          <cell r="D180" t="str">
            <v>200</v>
          </cell>
          <cell r="E180" t="str">
            <v>2012-06-30</v>
          </cell>
          <cell r="F180" t="str">
            <v>470COR312</v>
          </cell>
          <cell r="G180">
            <v>3672.96</v>
          </cell>
          <cell r="H180">
            <v>371.94</v>
          </cell>
        </row>
        <row r="181">
          <cell r="A181" t="str">
            <v>481003</v>
          </cell>
          <cell r="B181" t="str">
            <v>01953</v>
          </cell>
          <cell r="D181" t="str">
            <v>200</v>
          </cell>
          <cell r="E181" t="str">
            <v>2012-06-30</v>
          </cell>
          <cell r="F181" t="str">
            <v>470COR312</v>
          </cell>
          <cell r="G181">
            <v>133.49</v>
          </cell>
          <cell r="H181">
            <v>13.08</v>
          </cell>
        </row>
        <row r="182">
          <cell r="A182" t="str">
            <v>481003</v>
          </cell>
          <cell r="B182" t="str">
            <v>01986</v>
          </cell>
          <cell r="D182" t="str">
            <v>200</v>
          </cell>
          <cell r="E182" t="str">
            <v>2012-06-30</v>
          </cell>
          <cell r="F182" t="str">
            <v>470COR312</v>
          </cell>
          <cell r="G182">
            <v>3888.54</v>
          </cell>
          <cell r="H182">
            <v>380.92</v>
          </cell>
        </row>
        <row r="183">
          <cell r="A183" t="str">
            <v>481003</v>
          </cell>
          <cell r="B183" t="str">
            <v>01990</v>
          </cell>
          <cell r="D183" t="str">
            <v>200</v>
          </cell>
          <cell r="E183" t="str">
            <v>2012-06-30</v>
          </cell>
          <cell r="F183" t="str">
            <v>470COR312</v>
          </cell>
          <cell r="G183">
            <v>39213.72</v>
          </cell>
          <cell r="H183">
            <v>3841.33</v>
          </cell>
        </row>
        <row r="184">
          <cell r="A184" t="str">
            <v>481003</v>
          </cell>
          <cell r="B184" t="str">
            <v>01943</v>
          </cell>
          <cell r="D184" t="str">
            <v>200</v>
          </cell>
          <cell r="E184" t="str">
            <v>2012-06-30</v>
          </cell>
          <cell r="F184" t="str">
            <v>470COR312</v>
          </cell>
          <cell r="G184">
            <v>1593.53</v>
          </cell>
          <cell r="H184">
            <v>161.34</v>
          </cell>
        </row>
        <row r="185">
          <cell r="A185" t="str">
            <v>481003</v>
          </cell>
          <cell r="B185" t="str">
            <v>01987</v>
          </cell>
          <cell r="D185" t="str">
            <v>200</v>
          </cell>
          <cell r="E185" t="str">
            <v>2012-06-30</v>
          </cell>
          <cell r="F185" t="str">
            <v>470COR312</v>
          </cell>
          <cell r="G185">
            <v>23065.16</v>
          </cell>
          <cell r="H185">
            <v>2259.42</v>
          </cell>
        </row>
        <row r="186">
          <cell r="A186" t="str">
            <v>481003</v>
          </cell>
          <cell r="B186" t="str">
            <v>01990</v>
          </cell>
          <cell r="D186" t="str">
            <v>200</v>
          </cell>
          <cell r="E186" t="str">
            <v>2012-06-30</v>
          </cell>
          <cell r="F186" t="str">
            <v>470COR312</v>
          </cell>
          <cell r="G186">
            <v>40.299999999999997</v>
          </cell>
          <cell r="H186">
            <v>3.95</v>
          </cell>
        </row>
        <row r="187">
          <cell r="A187" t="str">
            <v>481003</v>
          </cell>
          <cell r="B187" t="str">
            <v>01943</v>
          </cell>
          <cell r="D187" t="str">
            <v>200</v>
          </cell>
          <cell r="E187" t="str">
            <v>2012-06-30</v>
          </cell>
          <cell r="F187" t="str">
            <v>470COR312</v>
          </cell>
          <cell r="G187">
            <v>213.5</v>
          </cell>
          <cell r="H187">
            <v>21.62</v>
          </cell>
        </row>
        <row r="188">
          <cell r="A188" t="str">
            <v>481003</v>
          </cell>
          <cell r="B188" t="str">
            <v>01959</v>
          </cell>
          <cell r="D188" t="str">
            <v>200</v>
          </cell>
          <cell r="E188" t="str">
            <v>2012-06-30</v>
          </cell>
          <cell r="F188" t="str">
            <v>470COR312</v>
          </cell>
          <cell r="G188">
            <v>172.38</v>
          </cell>
          <cell r="H188">
            <v>16.89</v>
          </cell>
        </row>
        <row r="189">
          <cell r="A189" t="str">
            <v>481003</v>
          </cell>
          <cell r="B189" t="str">
            <v>01974</v>
          </cell>
          <cell r="D189" t="str">
            <v>200</v>
          </cell>
          <cell r="E189" t="str">
            <v>2012-06-30</v>
          </cell>
          <cell r="F189" t="str">
            <v>470COR312</v>
          </cell>
          <cell r="G189">
            <v>22.14</v>
          </cell>
          <cell r="H189">
            <v>2.17</v>
          </cell>
        </row>
        <row r="190">
          <cell r="A190" t="str">
            <v>481003</v>
          </cell>
          <cell r="B190" t="str">
            <v>01994</v>
          </cell>
          <cell r="D190" t="str">
            <v>200</v>
          </cell>
          <cell r="E190" t="str">
            <v>2012-06-30</v>
          </cell>
          <cell r="F190" t="str">
            <v>470COR312</v>
          </cell>
          <cell r="G190">
            <v>81.25</v>
          </cell>
          <cell r="H190">
            <v>7.96</v>
          </cell>
        </row>
        <row r="191">
          <cell r="A191" t="str">
            <v>481003</v>
          </cell>
          <cell r="B191" t="str">
            <v>01969</v>
          </cell>
          <cell r="D191" t="str">
            <v>200</v>
          </cell>
          <cell r="E191" t="str">
            <v>2012-06-30</v>
          </cell>
          <cell r="F191" t="str">
            <v>470COR312</v>
          </cell>
          <cell r="G191">
            <v>11925.51</v>
          </cell>
          <cell r="H191">
            <v>1168.2</v>
          </cell>
        </row>
        <row r="192">
          <cell r="A192" t="str">
            <v>481003</v>
          </cell>
          <cell r="B192" t="str">
            <v>01977</v>
          </cell>
          <cell r="D192" t="str">
            <v>200</v>
          </cell>
          <cell r="E192" t="str">
            <v>2012-06-30</v>
          </cell>
          <cell r="F192" t="str">
            <v>470COR312</v>
          </cell>
          <cell r="G192">
            <v>22740.85</v>
          </cell>
          <cell r="H192">
            <v>2227.6799999999998</v>
          </cell>
        </row>
        <row r="193">
          <cell r="A193" t="str">
            <v>481003</v>
          </cell>
          <cell r="B193" t="str">
            <v>01968</v>
          </cell>
          <cell r="D193" t="str">
            <v>200</v>
          </cell>
          <cell r="E193" t="str">
            <v>2012-06-30</v>
          </cell>
          <cell r="F193" t="str">
            <v>470COR312</v>
          </cell>
          <cell r="G193">
            <v>73.5</v>
          </cell>
          <cell r="H193">
            <v>7.2</v>
          </cell>
        </row>
        <row r="194">
          <cell r="A194" t="str">
            <v>481003</v>
          </cell>
          <cell r="B194" t="str">
            <v>01993</v>
          </cell>
          <cell r="D194" t="str">
            <v>200</v>
          </cell>
          <cell r="E194" t="str">
            <v>2012-06-30</v>
          </cell>
          <cell r="F194" t="str">
            <v>470COR312</v>
          </cell>
          <cell r="G194">
            <v>206.99</v>
          </cell>
          <cell r="H194">
            <v>20.96</v>
          </cell>
        </row>
        <row r="195">
          <cell r="A195" t="str">
            <v>481003</v>
          </cell>
          <cell r="B195" t="str">
            <v>01987</v>
          </cell>
          <cell r="D195" t="str">
            <v>200</v>
          </cell>
          <cell r="E195" t="str">
            <v>2012-06-30</v>
          </cell>
          <cell r="F195" t="str">
            <v>470COR312</v>
          </cell>
          <cell r="G195">
            <v>11.64</v>
          </cell>
          <cell r="H195">
            <v>1.1399999999999999</v>
          </cell>
        </row>
        <row r="196">
          <cell r="A196" t="str">
            <v>481003</v>
          </cell>
          <cell r="B196" t="str">
            <v>01974</v>
          </cell>
          <cell r="D196" t="str">
            <v>200</v>
          </cell>
          <cell r="E196" t="str">
            <v>2012-06-30</v>
          </cell>
          <cell r="F196" t="str">
            <v>470COR312</v>
          </cell>
          <cell r="G196">
            <v>16024.54</v>
          </cell>
          <cell r="H196">
            <v>1569.72</v>
          </cell>
        </row>
        <row r="197">
          <cell r="A197" t="str">
            <v>481003</v>
          </cell>
          <cell r="B197" t="str">
            <v>01978</v>
          </cell>
          <cell r="D197" t="str">
            <v>200</v>
          </cell>
          <cell r="E197" t="str">
            <v>2012-06-30</v>
          </cell>
          <cell r="F197" t="str">
            <v>470COR312</v>
          </cell>
          <cell r="G197">
            <v>55.24</v>
          </cell>
          <cell r="H197">
            <v>5.41</v>
          </cell>
        </row>
        <row r="198">
          <cell r="A198" t="str">
            <v>481003</v>
          </cell>
          <cell r="B198" t="str">
            <v>01993</v>
          </cell>
          <cell r="D198" t="str">
            <v>200</v>
          </cell>
          <cell r="E198" t="str">
            <v>2012-06-30</v>
          </cell>
          <cell r="F198" t="str">
            <v>470</v>
          </cell>
          <cell r="G198">
            <v>-506.83</v>
          </cell>
          <cell r="H198">
            <v>-52.57</v>
          </cell>
        </row>
        <row r="199">
          <cell r="A199" t="str">
            <v>481003</v>
          </cell>
          <cell r="B199" t="str">
            <v>01990</v>
          </cell>
          <cell r="D199" t="str">
            <v>200</v>
          </cell>
          <cell r="E199" t="str">
            <v>2012-06-30</v>
          </cell>
          <cell r="F199" t="str">
            <v>470</v>
          </cell>
          <cell r="G199">
            <v>-48.85</v>
          </cell>
          <cell r="H199">
            <v>-4.79</v>
          </cell>
        </row>
        <row r="200">
          <cell r="A200" t="str">
            <v>481003</v>
          </cell>
          <cell r="B200" t="str">
            <v>01952</v>
          </cell>
          <cell r="D200" t="str">
            <v>200</v>
          </cell>
          <cell r="E200" t="str">
            <v>2012-06-30</v>
          </cell>
          <cell r="F200" t="str">
            <v>470</v>
          </cell>
          <cell r="G200">
            <v>-12.23</v>
          </cell>
          <cell r="H200">
            <v>-1.2</v>
          </cell>
        </row>
        <row r="201">
          <cell r="A201" t="str">
            <v>481003</v>
          </cell>
          <cell r="B201" t="str">
            <v>01969</v>
          </cell>
          <cell r="D201" t="str">
            <v>200</v>
          </cell>
          <cell r="E201" t="str">
            <v>2012-06-30</v>
          </cell>
          <cell r="F201" t="str">
            <v>470</v>
          </cell>
          <cell r="G201">
            <v>-33.53</v>
          </cell>
          <cell r="H201">
            <v>-3.29</v>
          </cell>
        </row>
        <row r="202">
          <cell r="A202" t="str">
            <v>481003</v>
          </cell>
          <cell r="B202" t="str">
            <v>01969</v>
          </cell>
          <cell r="D202" t="str">
            <v>200</v>
          </cell>
          <cell r="E202" t="str">
            <v>2012-06-30</v>
          </cell>
          <cell r="F202" t="str">
            <v>470</v>
          </cell>
          <cell r="G202">
            <v>-11411.08</v>
          </cell>
          <cell r="H202">
            <v>-1117.8</v>
          </cell>
        </row>
        <row r="203">
          <cell r="A203" t="str">
            <v>481003</v>
          </cell>
          <cell r="B203" t="str">
            <v>01995</v>
          </cell>
          <cell r="D203" t="str">
            <v>200</v>
          </cell>
          <cell r="E203" t="str">
            <v>2012-06-30</v>
          </cell>
          <cell r="F203" t="str">
            <v>470</v>
          </cell>
          <cell r="G203">
            <v>-122.76</v>
          </cell>
          <cell r="H203">
            <v>-12.02</v>
          </cell>
        </row>
        <row r="204">
          <cell r="A204" t="str">
            <v>481003</v>
          </cell>
          <cell r="B204" t="str">
            <v>01959</v>
          </cell>
          <cell r="D204" t="str">
            <v>200</v>
          </cell>
          <cell r="E204" t="str">
            <v>2012-06-30</v>
          </cell>
          <cell r="F204" t="str">
            <v>470</v>
          </cell>
          <cell r="G204">
            <v>-49335.65</v>
          </cell>
          <cell r="H204">
            <v>-4832.8900000000003</v>
          </cell>
        </row>
        <row r="205">
          <cell r="A205" t="str">
            <v>481003</v>
          </cell>
          <cell r="B205" t="str">
            <v>01987</v>
          </cell>
          <cell r="D205" t="str">
            <v>200</v>
          </cell>
          <cell r="E205" t="str">
            <v>2012-06-30</v>
          </cell>
          <cell r="F205" t="str">
            <v>470</v>
          </cell>
          <cell r="G205">
            <v>-19245.64</v>
          </cell>
          <cell r="H205">
            <v>-1885.3</v>
          </cell>
        </row>
        <row r="206">
          <cell r="A206" t="str">
            <v>481003</v>
          </cell>
          <cell r="B206" t="str">
            <v>01978</v>
          </cell>
          <cell r="D206" t="str">
            <v>200</v>
          </cell>
          <cell r="E206" t="str">
            <v>2012-06-30</v>
          </cell>
          <cell r="F206" t="str">
            <v>470</v>
          </cell>
          <cell r="G206">
            <v>-19629.16</v>
          </cell>
          <cell r="H206">
            <v>-1922.83</v>
          </cell>
        </row>
        <row r="207">
          <cell r="A207" t="str">
            <v>481003</v>
          </cell>
          <cell r="B207" t="str">
            <v>01986</v>
          </cell>
          <cell r="D207" t="str">
            <v>200</v>
          </cell>
          <cell r="E207" t="str">
            <v>2012-06-30</v>
          </cell>
          <cell r="F207" t="str">
            <v>470</v>
          </cell>
          <cell r="G207">
            <v>-3807.03</v>
          </cell>
          <cell r="H207">
            <v>-372.94</v>
          </cell>
        </row>
        <row r="208">
          <cell r="A208" t="str">
            <v>481003</v>
          </cell>
          <cell r="B208" t="str">
            <v>01990</v>
          </cell>
          <cell r="D208" t="str">
            <v>200</v>
          </cell>
          <cell r="E208" t="str">
            <v>2012-06-30</v>
          </cell>
          <cell r="F208" t="str">
            <v>470</v>
          </cell>
          <cell r="G208">
            <v>-37215.24</v>
          </cell>
          <cell r="H208">
            <v>-3645.59</v>
          </cell>
        </row>
        <row r="209">
          <cell r="A209" t="str">
            <v>481003</v>
          </cell>
          <cell r="B209" t="str">
            <v>01959</v>
          </cell>
          <cell r="D209" t="str">
            <v>200</v>
          </cell>
          <cell r="E209" t="str">
            <v>2012-06-30</v>
          </cell>
          <cell r="F209" t="str">
            <v>470</v>
          </cell>
          <cell r="G209">
            <v>-237.96</v>
          </cell>
          <cell r="H209">
            <v>-23.31</v>
          </cell>
        </row>
        <row r="210">
          <cell r="A210" t="str">
            <v>481003</v>
          </cell>
          <cell r="B210" t="str">
            <v>01974</v>
          </cell>
          <cell r="D210" t="str">
            <v>200</v>
          </cell>
          <cell r="E210" t="str">
            <v>2012-06-30</v>
          </cell>
          <cell r="F210" t="str">
            <v>470</v>
          </cell>
          <cell r="G210">
            <v>-8.6199999999999992</v>
          </cell>
          <cell r="H210">
            <v>-0.85</v>
          </cell>
        </row>
        <row r="211">
          <cell r="A211" t="str">
            <v>481003</v>
          </cell>
          <cell r="B211" t="str">
            <v>01994</v>
          </cell>
          <cell r="D211" t="str">
            <v>200</v>
          </cell>
          <cell r="E211" t="str">
            <v>2012-06-30</v>
          </cell>
          <cell r="F211" t="str">
            <v>470</v>
          </cell>
          <cell r="G211">
            <v>-0.05</v>
          </cell>
          <cell r="H211">
            <v>-0.01</v>
          </cell>
        </row>
        <row r="212">
          <cell r="A212" t="str">
            <v>481003</v>
          </cell>
          <cell r="B212" t="str">
            <v>01943</v>
          </cell>
          <cell r="D212" t="str">
            <v>200</v>
          </cell>
          <cell r="E212" t="str">
            <v>2012-06-30</v>
          </cell>
          <cell r="F212" t="str">
            <v>470</v>
          </cell>
          <cell r="G212">
            <v>-99.96</v>
          </cell>
          <cell r="H212">
            <v>-10.37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2012-06-30</v>
          </cell>
          <cell r="F213" t="str">
            <v>470</v>
          </cell>
          <cell r="G213">
            <v>-21791.64</v>
          </cell>
          <cell r="H213">
            <v>-2134.6799999999998</v>
          </cell>
        </row>
        <row r="214">
          <cell r="A214" t="str">
            <v>481003</v>
          </cell>
          <cell r="B214" t="str">
            <v>01987</v>
          </cell>
          <cell r="D214" t="str">
            <v>200</v>
          </cell>
          <cell r="E214" t="str">
            <v>2012-06-30</v>
          </cell>
          <cell r="F214" t="str">
            <v>470</v>
          </cell>
          <cell r="G214">
            <v>-19.62</v>
          </cell>
          <cell r="H214">
            <v>-1.92</v>
          </cell>
        </row>
        <row r="215">
          <cell r="A215" t="str">
            <v>481003</v>
          </cell>
          <cell r="B215" t="str">
            <v>01968</v>
          </cell>
          <cell r="D215" t="str">
            <v>200</v>
          </cell>
          <cell r="E215" t="str">
            <v>2012-06-30</v>
          </cell>
          <cell r="F215" t="str">
            <v>470</v>
          </cell>
          <cell r="G215">
            <v>-49.12</v>
          </cell>
          <cell r="H215">
            <v>-4.8099999999999996</v>
          </cell>
        </row>
        <row r="216">
          <cell r="A216" t="str">
            <v>481003</v>
          </cell>
          <cell r="B216" t="str">
            <v>01952</v>
          </cell>
          <cell r="D216" t="str">
            <v>200</v>
          </cell>
          <cell r="E216" t="str">
            <v>2012-06-30</v>
          </cell>
          <cell r="F216" t="str">
            <v>470</v>
          </cell>
          <cell r="G216">
            <v>-34272.550000000003</v>
          </cell>
          <cell r="H216">
            <v>-3357.33</v>
          </cell>
        </row>
        <row r="217">
          <cell r="A217" t="str">
            <v>481003</v>
          </cell>
          <cell r="B217" t="str">
            <v>01974</v>
          </cell>
          <cell r="D217" t="str">
            <v>200</v>
          </cell>
          <cell r="E217" t="str">
            <v>2012-06-30</v>
          </cell>
          <cell r="F217" t="str">
            <v>470</v>
          </cell>
          <cell r="G217">
            <v>-10954.01</v>
          </cell>
          <cell r="H217">
            <v>-1073.02</v>
          </cell>
        </row>
        <row r="218">
          <cell r="A218" t="str">
            <v>481003</v>
          </cell>
          <cell r="B218" t="str">
            <v>01978</v>
          </cell>
          <cell r="D218" t="str">
            <v>200</v>
          </cell>
          <cell r="E218" t="str">
            <v>2012-06-30</v>
          </cell>
          <cell r="F218" t="str">
            <v>470</v>
          </cell>
          <cell r="G218">
            <v>-68.03</v>
          </cell>
          <cell r="H218">
            <v>-6.67</v>
          </cell>
        </row>
        <row r="219">
          <cell r="A219" t="str">
            <v>481003</v>
          </cell>
          <cell r="B219" t="str">
            <v>01968</v>
          </cell>
          <cell r="D219" t="str">
            <v>200</v>
          </cell>
          <cell r="E219" t="str">
            <v>2012-06-30</v>
          </cell>
          <cell r="F219" t="str">
            <v>470</v>
          </cell>
          <cell r="G219">
            <v>-5584.31</v>
          </cell>
          <cell r="H219">
            <v>-547.03</v>
          </cell>
        </row>
        <row r="220">
          <cell r="A220" t="str">
            <v>481003</v>
          </cell>
          <cell r="B220" t="str">
            <v>01993</v>
          </cell>
          <cell r="D220" t="str">
            <v>200</v>
          </cell>
          <cell r="E220" t="str">
            <v>2012-06-30</v>
          </cell>
          <cell r="F220" t="str">
            <v>470</v>
          </cell>
          <cell r="G220">
            <v>-4659.67</v>
          </cell>
          <cell r="H220">
            <v>-483.28</v>
          </cell>
        </row>
        <row r="221">
          <cell r="A221" t="str">
            <v>481003</v>
          </cell>
          <cell r="B221" t="str">
            <v>01943</v>
          </cell>
          <cell r="D221" t="str">
            <v>200</v>
          </cell>
          <cell r="E221" t="str">
            <v>2012-06-30</v>
          </cell>
          <cell r="F221" t="str">
            <v>470</v>
          </cell>
          <cell r="G221">
            <v>-2141.5700000000002</v>
          </cell>
          <cell r="H221">
            <v>-222.11</v>
          </cell>
        </row>
        <row r="222">
          <cell r="A222" t="str">
            <v>481003</v>
          </cell>
          <cell r="B222" t="str">
            <v>01953</v>
          </cell>
          <cell r="D222" t="str">
            <v>200</v>
          </cell>
          <cell r="E222" t="str">
            <v>2012-06-30</v>
          </cell>
          <cell r="F222" t="str">
            <v>470</v>
          </cell>
          <cell r="G222">
            <v>-66.89</v>
          </cell>
          <cell r="H222">
            <v>-6.55</v>
          </cell>
        </row>
        <row r="223">
          <cell r="A223" t="str">
            <v>481003</v>
          </cell>
          <cell r="B223" t="str">
            <v>01994</v>
          </cell>
          <cell r="D223" t="str">
            <v>200</v>
          </cell>
          <cell r="E223" t="str">
            <v>2012-06-30</v>
          </cell>
          <cell r="F223" t="str">
            <v>470</v>
          </cell>
          <cell r="G223">
            <v>-35021.68</v>
          </cell>
          <cell r="H223">
            <v>-3430.67</v>
          </cell>
        </row>
        <row r="224">
          <cell r="A224" t="str">
            <v>481003</v>
          </cell>
          <cell r="B224" t="str">
            <v>01995</v>
          </cell>
          <cell r="D224" t="str">
            <v>200</v>
          </cell>
          <cell r="E224" t="str">
            <v>2012-06-30</v>
          </cell>
          <cell r="F224" t="str">
            <v>470</v>
          </cell>
          <cell r="G224">
            <v>-24806.61</v>
          </cell>
          <cell r="H224">
            <v>-2430.04</v>
          </cell>
        </row>
        <row r="225">
          <cell r="A225" t="str">
            <v>481003</v>
          </cell>
          <cell r="B225" t="str">
            <v>01953</v>
          </cell>
          <cell r="D225" t="str">
            <v>200</v>
          </cell>
          <cell r="E225" t="str">
            <v>2012-06-30</v>
          </cell>
          <cell r="F225" t="str">
            <v>470</v>
          </cell>
          <cell r="G225">
            <v>-23485.4</v>
          </cell>
          <cell r="H225">
            <v>-2300.63</v>
          </cell>
        </row>
        <row r="226">
          <cell r="A226" t="str">
            <v>481003</v>
          </cell>
          <cell r="B226" t="str">
            <v>01959</v>
          </cell>
          <cell r="D226" t="str">
            <v>200</v>
          </cell>
          <cell r="E226" t="str">
            <v>2012-06-30</v>
          </cell>
          <cell r="F226" t="str">
            <v>470NEW312</v>
          </cell>
          <cell r="G226">
            <v>-56315.88</v>
          </cell>
          <cell r="H226">
            <v>-5516.7</v>
          </cell>
        </row>
        <row r="227">
          <cell r="A227" t="str">
            <v>481003</v>
          </cell>
          <cell r="B227" t="str">
            <v>01994</v>
          </cell>
          <cell r="D227" t="str">
            <v>200</v>
          </cell>
          <cell r="E227" t="str">
            <v>2012-06-30</v>
          </cell>
          <cell r="F227" t="str">
            <v>470NEW312</v>
          </cell>
          <cell r="G227">
            <v>-40572.97</v>
          </cell>
          <cell r="H227">
            <v>-3974.47</v>
          </cell>
        </row>
        <row r="228">
          <cell r="A228" t="str">
            <v>481003</v>
          </cell>
          <cell r="B228" t="str">
            <v>01990</v>
          </cell>
          <cell r="D228" t="str">
            <v>200</v>
          </cell>
          <cell r="E228" t="str">
            <v>2012-06-30</v>
          </cell>
          <cell r="F228" t="str">
            <v>470NEW312</v>
          </cell>
          <cell r="G228">
            <v>-36801.68</v>
          </cell>
          <cell r="H228">
            <v>-3605.05</v>
          </cell>
        </row>
        <row r="229">
          <cell r="A229" t="str">
            <v>481003</v>
          </cell>
          <cell r="B229" t="str">
            <v>01974</v>
          </cell>
          <cell r="D229" t="str">
            <v>200</v>
          </cell>
          <cell r="E229" t="str">
            <v>2012-06-30</v>
          </cell>
          <cell r="F229" t="str">
            <v>470NEW312</v>
          </cell>
          <cell r="G229">
            <v>-22.14</v>
          </cell>
          <cell r="H229">
            <v>-2.17</v>
          </cell>
        </row>
        <row r="230">
          <cell r="A230" t="str">
            <v>481003</v>
          </cell>
          <cell r="B230" t="str">
            <v>01952</v>
          </cell>
          <cell r="D230" t="str">
            <v>200</v>
          </cell>
          <cell r="E230" t="str">
            <v>2012-06-30</v>
          </cell>
          <cell r="F230" t="str">
            <v>470NEW312</v>
          </cell>
          <cell r="G230">
            <v>-36764.81</v>
          </cell>
          <cell r="H230">
            <v>-3601.46</v>
          </cell>
        </row>
        <row r="231">
          <cell r="A231" t="str">
            <v>481003</v>
          </cell>
          <cell r="B231" t="str">
            <v>01995</v>
          </cell>
          <cell r="D231" t="str">
            <v>200</v>
          </cell>
          <cell r="E231" t="str">
            <v>2012-06-30</v>
          </cell>
          <cell r="F231" t="str">
            <v>470NEW312</v>
          </cell>
          <cell r="G231">
            <v>-29258.43</v>
          </cell>
          <cell r="H231">
            <v>-2866.11</v>
          </cell>
        </row>
        <row r="232">
          <cell r="A232" t="str">
            <v>481003</v>
          </cell>
          <cell r="B232" t="str">
            <v>01953</v>
          </cell>
          <cell r="D232" t="str">
            <v>200</v>
          </cell>
          <cell r="E232" t="str">
            <v>2012-06-30</v>
          </cell>
          <cell r="F232" t="str">
            <v>470NEW312</v>
          </cell>
          <cell r="G232">
            <v>-24185.9</v>
          </cell>
          <cell r="H232">
            <v>-2369.23</v>
          </cell>
        </row>
        <row r="233">
          <cell r="A233" t="str">
            <v>481003</v>
          </cell>
          <cell r="B233" t="str">
            <v>01987</v>
          </cell>
          <cell r="D233" t="str">
            <v>200</v>
          </cell>
          <cell r="E233" t="str">
            <v>2012-06-30</v>
          </cell>
          <cell r="F233" t="str">
            <v>470NEW312</v>
          </cell>
          <cell r="G233">
            <v>-21668.71</v>
          </cell>
          <cell r="H233">
            <v>-2122.63</v>
          </cell>
        </row>
        <row r="234">
          <cell r="A234" t="str">
            <v>481003</v>
          </cell>
          <cell r="B234" t="str">
            <v>01977</v>
          </cell>
          <cell r="D234" t="str">
            <v>200</v>
          </cell>
          <cell r="E234" t="str">
            <v>2012-06-30</v>
          </cell>
          <cell r="F234" t="str">
            <v>470NEW312</v>
          </cell>
          <cell r="G234">
            <v>-21324.560000000001</v>
          </cell>
          <cell r="H234">
            <v>-2088.9299999999998</v>
          </cell>
        </row>
        <row r="235">
          <cell r="A235" t="str">
            <v>481003</v>
          </cell>
          <cell r="B235" t="str">
            <v>01978</v>
          </cell>
          <cell r="D235" t="str">
            <v>200</v>
          </cell>
          <cell r="E235" t="str">
            <v>2012-06-30</v>
          </cell>
          <cell r="F235" t="str">
            <v>470NEW312</v>
          </cell>
          <cell r="G235">
            <v>-21211.55</v>
          </cell>
          <cell r="H235">
            <v>-2077.84</v>
          </cell>
        </row>
        <row r="236">
          <cell r="A236" t="str">
            <v>481003</v>
          </cell>
          <cell r="B236" t="str">
            <v>01974</v>
          </cell>
          <cell r="D236" t="str">
            <v>200</v>
          </cell>
          <cell r="E236" t="str">
            <v>2012-06-30</v>
          </cell>
          <cell r="F236" t="str">
            <v>470NEW312</v>
          </cell>
          <cell r="G236">
            <v>-15302.01</v>
          </cell>
          <cell r="H236">
            <v>-1498.94</v>
          </cell>
        </row>
        <row r="237">
          <cell r="A237" t="str">
            <v>481003</v>
          </cell>
          <cell r="B237" t="str">
            <v>01988</v>
          </cell>
          <cell r="D237" t="str">
            <v>200</v>
          </cell>
          <cell r="E237" t="str">
            <v>2012-06-30</v>
          </cell>
          <cell r="F237" t="str">
            <v>470NEW312</v>
          </cell>
          <cell r="G237">
            <v>-12004.34</v>
          </cell>
          <cell r="H237">
            <v>-1175.94</v>
          </cell>
        </row>
        <row r="238">
          <cell r="A238" t="str">
            <v>481003</v>
          </cell>
          <cell r="B238" t="str">
            <v>01969</v>
          </cell>
          <cell r="D238" t="str">
            <v>200</v>
          </cell>
          <cell r="E238" t="str">
            <v>2012-06-30</v>
          </cell>
          <cell r="F238" t="str">
            <v>470NEW312</v>
          </cell>
          <cell r="G238">
            <v>-9538.85</v>
          </cell>
          <cell r="H238">
            <v>-934.42</v>
          </cell>
        </row>
        <row r="239">
          <cell r="A239" t="str">
            <v>481003</v>
          </cell>
          <cell r="B239" t="str">
            <v>01968</v>
          </cell>
          <cell r="D239" t="str">
            <v>200</v>
          </cell>
          <cell r="E239" t="str">
            <v>2012-06-30</v>
          </cell>
          <cell r="F239" t="str">
            <v>470NEW312</v>
          </cell>
          <cell r="G239">
            <v>-6415.31</v>
          </cell>
          <cell r="H239">
            <v>-628.41999999999996</v>
          </cell>
        </row>
        <row r="240">
          <cell r="A240" t="str">
            <v>481003</v>
          </cell>
          <cell r="B240" t="str">
            <v>01986</v>
          </cell>
          <cell r="D240" t="str">
            <v>200</v>
          </cell>
          <cell r="E240" t="str">
            <v>2012-06-30</v>
          </cell>
          <cell r="F240" t="str">
            <v>470NEW312</v>
          </cell>
          <cell r="G240">
            <v>-3619.97</v>
          </cell>
          <cell r="H240">
            <v>-354.61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2012-06-30</v>
          </cell>
          <cell r="F241" t="str">
            <v>470NEW312</v>
          </cell>
          <cell r="G241">
            <v>-3465.03</v>
          </cell>
          <cell r="H241">
            <v>-350.89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2012-06-30</v>
          </cell>
          <cell r="F242" t="str">
            <v>470NEW312</v>
          </cell>
          <cell r="G242">
            <v>-1522.27</v>
          </cell>
          <cell r="H242">
            <v>-154.15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2012-06-30</v>
          </cell>
          <cell r="F243" t="str">
            <v>470NEW312</v>
          </cell>
          <cell r="G243">
            <v>-208.36</v>
          </cell>
          <cell r="H243">
            <v>-21.1</v>
          </cell>
        </row>
        <row r="244">
          <cell r="A244" t="str">
            <v>481003</v>
          </cell>
          <cell r="B244" t="str">
            <v>01993</v>
          </cell>
          <cell r="D244" t="str">
            <v>200</v>
          </cell>
          <cell r="E244" t="str">
            <v>2012-06-30</v>
          </cell>
          <cell r="F244" t="str">
            <v>470NEW312</v>
          </cell>
          <cell r="G244">
            <v>-191.57</v>
          </cell>
          <cell r="H244">
            <v>-19.399999999999999</v>
          </cell>
        </row>
        <row r="245">
          <cell r="A245" t="str">
            <v>481003</v>
          </cell>
          <cell r="B245" t="str">
            <v>01959</v>
          </cell>
          <cell r="D245" t="str">
            <v>200</v>
          </cell>
          <cell r="E245" t="str">
            <v>2012-06-30</v>
          </cell>
          <cell r="F245" t="str">
            <v>470NEW312</v>
          </cell>
          <cell r="G245">
            <v>-161.52000000000001</v>
          </cell>
          <cell r="H245">
            <v>-15.82</v>
          </cell>
        </row>
        <row r="246">
          <cell r="A246" t="str">
            <v>481003</v>
          </cell>
          <cell r="B246" t="str">
            <v>01953</v>
          </cell>
          <cell r="D246" t="str">
            <v>200</v>
          </cell>
          <cell r="E246" t="str">
            <v>2012-06-30</v>
          </cell>
          <cell r="F246" t="str">
            <v>470NEW312</v>
          </cell>
          <cell r="G246">
            <v>-133.49</v>
          </cell>
          <cell r="H246">
            <v>-13.08</v>
          </cell>
        </row>
        <row r="247">
          <cell r="A247" t="str">
            <v>481003</v>
          </cell>
          <cell r="B247" t="str">
            <v>01994</v>
          </cell>
          <cell r="D247" t="str">
            <v>200</v>
          </cell>
          <cell r="E247" t="str">
            <v>2012-06-30</v>
          </cell>
          <cell r="F247" t="str">
            <v>470NEW312</v>
          </cell>
          <cell r="G247">
            <v>-81.25</v>
          </cell>
          <cell r="H247">
            <v>-7.96</v>
          </cell>
        </row>
        <row r="248">
          <cell r="A248" t="str">
            <v>481003</v>
          </cell>
          <cell r="B248" t="str">
            <v>01978</v>
          </cell>
          <cell r="D248" t="str">
            <v>200</v>
          </cell>
          <cell r="E248" t="str">
            <v>2012-06-30</v>
          </cell>
          <cell r="F248" t="str">
            <v>470NEW312</v>
          </cell>
          <cell r="G248">
            <v>-55.24</v>
          </cell>
          <cell r="H248">
            <v>-5.41</v>
          </cell>
        </row>
        <row r="249">
          <cell r="A249" t="str">
            <v>481003</v>
          </cell>
          <cell r="B249" t="str">
            <v>01968</v>
          </cell>
          <cell r="D249" t="str">
            <v>200</v>
          </cell>
          <cell r="E249" t="str">
            <v>2012-06-30</v>
          </cell>
          <cell r="F249" t="str">
            <v>470NEW312</v>
          </cell>
          <cell r="G249">
            <v>-54.14</v>
          </cell>
          <cell r="H249">
            <v>-5.3</v>
          </cell>
        </row>
        <row r="250">
          <cell r="A250" t="str">
            <v>481003</v>
          </cell>
          <cell r="B250" t="str">
            <v>01990</v>
          </cell>
          <cell r="D250" t="str">
            <v>200</v>
          </cell>
          <cell r="E250" t="str">
            <v>2012-06-30</v>
          </cell>
          <cell r="F250" t="str">
            <v>470NEW312</v>
          </cell>
          <cell r="G250">
            <v>-40.299999999999997</v>
          </cell>
          <cell r="H250">
            <v>-3.95</v>
          </cell>
        </row>
        <row r="251">
          <cell r="A251" t="str">
            <v>481003</v>
          </cell>
          <cell r="B251" t="str">
            <v>01952</v>
          </cell>
          <cell r="D251" t="str">
            <v>200</v>
          </cell>
          <cell r="E251" t="str">
            <v>2012-06-30</v>
          </cell>
          <cell r="F251" t="str">
            <v>470NEW312</v>
          </cell>
          <cell r="G251">
            <v>-23.65</v>
          </cell>
          <cell r="H251">
            <v>-2.3199999999999998</v>
          </cell>
        </row>
        <row r="252">
          <cell r="A252" t="str">
            <v>481003</v>
          </cell>
          <cell r="B252" t="str">
            <v>01987</v>
          </cell>
          <cell r="D252" t="str">
            <v>200</v>
          </cell>
          <cell r="E252" t="str">
            <v>2012-06-30</v>
          </cell>
          <cell r="F252" t="str">
            <v>470NEW312</v>
          </cell>
          <cell r="G252">
            <v>-11.64</v>
          </cell>
          <cell r="H252">
            <v>-1.1399999999999999</v>
          </cell>
        </row>
        <row r="253">
          <cell r="A253" t="str">
            <v>481003</v>
          </cell>
          <cell r="B253" t="str">
            <v>01959</v>
          </cell>
          <cell r="D253" t="str">
            <v>200</v>
          </cell>
          <cell r="E253" t="str">
            <v>2012-06-30</v>
          </cell>
          <cell r="F253" t="str">
            <v>470NEW512</v>
          </cell>
          <cell r="G253">
            <v>-53497.77</v>
          </cell>
          <cell r="H253">
            <v>-5240.62</v>
          </cell>
        </row>
        <row r="254">
          <cell r="A254" t="str">
            <v>481003</v>
          </cell>
          <cell r="B254" t="str">
            <v>01990</v>
          </cell>
          <cell r="D254" t="str">
            <v>200</v>
          </cell>
          <cell r="E254" t="str">
            <v>2012-06-30</v>
          </cell>
          <cell r="F254" t="str">
            <v>470NEW512</v>
          </cell>
          <cell r="G254">
            <v>-39331.43</v>
          </cell>
          <cell r="H254">
            <v>-3852.86</v>
          </cell>
        </row>
        <row r="255">
          <cell r="A255" t="str">
            <v>481003</v>
          </cell>
          <cell r="B255" t="str">
            <v>01952</v>
          </cell>
          <cell r="D255" t="str">
            <v>200</v>
          </cell>
          <cell r="E255" t="str">
            <v>2012-06-30</v>
          </cell>
          <cell r="F255" t="str">
            <v>470NEW512</v>
          </cell>
          <cell r="G255">
            <v>-38026.199999999997</v>
          </cell>
          <cell r="H255">
            <v>-3725.02</v>
          </cell>
        </row>
        <row r="256">
          <cell r="A256" t="str">
            <v>481003</v>
          </cell>
          <cell r="B256" t="str">
            <v>01994</v>
          </cell>
          <cell r="D256" t="str">
            <v>200</v>
          </cell>
          <cell r="E256" t="str">
            <v>2012-06-30</v>
          </cell>
          <cell r="F256" t="str">
            <v>470NEW512</v>
          </cell>
          <cell r="G256">
            <v>-37634.68</v>
          </cell>
          <cell r="H256">
            <v>-3686.67</v>
          </cell>
        </row>
        <row r="257">
          <cell r="A257" t="str">
            <v>481003</v>
          </cell>
          <cell r="B257" t="str">
            <v>01995</v>
          </cell>
          <cell r="D257" t="str">
            <v>200</v>
          </cell>
          <cell r="E257" t="str">
            <v>2012-06-30</v>
          </cell>
          <cell r="F257" t="str">
            <v>470NEW512</v>
          </cell>
          <cell r="G257">
            <v>-29015.19</v>
          </cell>
          <cell r="H257">
            <v>-2842.29</v>
          </cell>
        </row>
        <row r="258">
          <cell r="A258" t="str">
            <v>481003</v>
          </cell>
          <cell r="B258" t="str">
            <v>01953</v>
          </cell>
          <cell r="D258" t="str">
            <v>200</v>
          </cell>
          <cell r="E258" t="str">
            <v>2012-06-30</v>
          </cell>
          <cell r="F258" t="str">
            <v>470NEW512</v>
          </cell>
          <cell r="G258">
            <v>-23264.83</v>
          </cell>
          <cell r="H258">
            <v>-2279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2012-06-30</v>
          </cell>
          <cell r="F259" t="str">
            <v>470NEW512</v>
          </cell>
          <cell r="G259">
            <v>-22794.2</v>
          </cell>
          <cell r="H259">
            <v>-2232.89</v>
          </cell>
        </row>
        <row r="260">
          <cell r="A260" t="str">
            <v>481003</v>
          </cell>
          <cell r="B260" t="str">
            <v>01978</v>
          </cell>
          <cell r="D260" t="str">
            <v>200</v>
          </cell>
          <cell r="E260" t="str">
            <v>2012-06-30</v>
          </cell>
          <cell r="F260" t="str">
            <v>470NEW512</v>
          </cell>
          <cell r="G260">
            <v>-20869.52</v>
          </cell>
          <cell r="H260">
            <v>-2044.36</v>
          </cell>
        </row>
        <row r="261">
          <cell r="A261" t="str">
            <v>481003</v>
          </cell>
          <cell r="B261" t="str">
            <v>01987</v>
          </cell>
          <cell r="D261" t="str">
            <v>200</v>
          </cell>
          <cell r="E261" t="str">
            <v>2012-06-30</v>
          </cell>
          <cell r="F261" t="str">
            <v>470NEW512</v>
          </cell>
          <cell r="G261">
            <v>-20276.09</v>
          </cell>
          <cell r="H261">
            <v>-1986.23</v>
          </cell>
        </row>
        <row r="262">
          <cell r="A262" t="str">
            <v>481003</v>
          </cell>
          <cell r="B262" t="str">
            <v>01974</v>
          </cell>
          <cell r="D262" t="str">
            <v>200</v>
          </cell>
          <cell r="E262" t="str">
            <v>2012-06-30</v>
          </cell>
          <cell r="F262" t="str">
            <v>470NEW512</v>
          </cell>
          <cell r="G262">
            <v>-13320.48</v>
          </cell>
          <cell r="H262">
            <v>-1304.8399999999999</v>
          </cell>
        </row>
        <row r="263">
          <cell r="A263" t="str">
            <v>481003</v>
          </cell>
          <cell r="B263" t="str">
            <v>01969</v>
          </cell>
          <cell r="D263" t="str">
            <v>200</v>
          </cell>
          <cell r="E263" t="str">
            <v>2012-06-30</v>
          </cell>
          <cell r="F263" t="str">
            <v>470NEW512</v>
          </cell>
          <cell r="G263">
            <v>-11099.81</v>
          </cell>
          <cell r="H263">
            <v>-1087.33</v>
          </cell>
        </row>
        <row r="264">
          <cell r="A264" t="str">
            <v>481003</v>
          </cell>
          <cell r="B264" t="str">
            <v>01968</v>
          </cell>
          <cell r="D264" t="str">
            <v>200</v>
          </cell>
          <cell r="E264" t="str">
            <v>2012-06-30</v>
          </cell>
          <cell r="F264" t="str">
            <v>470NEW512</v>
          </cell>
          <cell r="G264">
            <v>-6570.31</v>
          </cell>
          <cell r="H264">
            <v>-643.61</v>
          </cell>
        </row>
        <row r="265">
          <cell r="A265" t="str">
            <v>481003</v>
          </cell>
          <cell r="B265" t="str">
            <v>01993</v>
          </cell>
          <cell r="D265" t="str">
            <v>200</v>
          </cell>
          <cell r="E265" t="str">
            <v>2012-06-30</v>
          </cell>
          <cell r="F265" t="str">
            <v>470NEW512</v>
          </cell>
          <cell r="G265">
            <v>-4290.9399999999996</v>
          </cell>
          <cell r="H265">
            <v>-445.04</v>
          </cell>
        </row>
        <row r="266">
          <cell r="A266" t="str">
            <v>481003</v>
          </cell>
          <cell r="B266" t="str">
            <v>01986</v>
          </cell>
          <cell r="D266" t="str">
            <v>200</v>
          </cell>
          <cell r="E266" t="str">
            <v>2012-06-30</v>
          </cell>
          <cell r="F266" t="str">
            <v>470NEW512</v>
          </cell>
          <cell r="G266">
            <v>-3196.26</v>
          </cell>
          <cell r="H266">
            <v>-313.10000000000002</v>
          </cell>
        </row>
        <row r="267">
          <cell r="A267" t="str">
            <v>481003</v>
          </cell>
          <cell r="B267" t="str">
            <v>01943</v>
          </cell>
          <cell r="D267" t="str">
            <v>200</v>
          </cell>
          <cell r="E267" t="str">
            <v>2012-06-30</v>
          </cell>
          <cell r="F267" t="str">
            <v>470NEW512</v>
          </cell>
          <cell r="G267">
            <v>-2382.79</v>
          </cell>
          <cell r="H267">
            <v>-247.13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2012-06-30</v>
          </cell>
          <cell r="F268" t="str">
            <v>470NEW512</v>
          </cell>
          <cell r="G268">
            <v>-350.85</v>
          </cell>
          <cell r="H268">
            <v>-36.39</v>
          </cell>
        </row>
        <row r="269">
          <cell r="A269" t="str">
            <v>481003</v>
          </cell>
          <cell r="B269" t="str">
            <v>01953</v>
          </cell>
          <cell r="D269" t="str">
            <v>200</v>
          </cell>
          <cell r="E269" t="str">
            <v>2012-06-30</v>
          </cell>
          <cell r="F269" t="str">
            <v>470NEW512</v>
          </cell>
          <cell r="G269">
            <v>-207.19</v>
          </cell>
          <cell r="H269">
            <v>-20.3</v>
          </cell>
        </row>
        <row r="270">
          <cell r="A270" t="str">
            <v>481003</v>
          </cell>
          <cell r="B270" t="str">
            <v>01943</v>
          </cell>
          <cell r="D270" t="str">
            <v>200</v>
          </cell>
          <cell r="E270" t="str">
            <v>2012-06-30</v>
          </cell>
          <cell r="F270" t="str">
            <v>470NEW512</v>
          </cell>
          <cell r="G270">
            <v>-159.27000000000001</v>
          </cell>
          <cell r="H270">
            <v>-16.52</v>
          </cell>
        </row>
        <row r="271">
          <cell r="A271" t="str">
            <v>481003</v>
          </cell>
          <cell r="B271" t="str">
            <v>01994</v>
          </cell>
          <cell r="D271" t="str">
            <v>200</v>
          </cell>
          <cell r="E271" t="str">
            <v>2012-06-30</v>
          </cell>
          <cell r="F271" t="str">
            <v>470NEW512</v>
          </cell>
          <cell r="G271">
            <v>-105.86</v>
          </cell>
          <cell r="H271">
            <v>-10.37</v>
          </cell>
        </row>
        <row r="272">
          <cell r="A272" t="str">
            <v>481003</v>
          </cell>
          <cell r="B272" t="str">
            <v>01990</v>
          </cell>
          <cell r="D272" t="str">
            <v>200</v>
          </cell>
          <cell r="E272" t="str">
            <v>2012-06-30</v>
          </cell>
          <cell r="F272" t="str">
            <v>470NEW512</v>
          </cell>
          <cell r="G272">
            <v>-68.099999999999994</v>
          </cell>
          <cell r="H272">
            <v>-6.67</v>
          </cell>
        </row>
        <row r="273">
          <cell r="A273" t="str">
            <v>481003</v>
          </cell>
          <cell r="B273" t="str">
            <v>01959</v>
          </cell>
          <cell r="D273" t="str">
            <v>200</v>
          </cell>
          <cell r="E273" t="str">
            <v>2012-06-30</v>
          </cell>
          <cell r="F273" t="str">
            <v>470NEW512</v>
          </cell>
          <cell r="G273">
            <v>-58.56</v>
          </cell>
          <cell r="H273">
            <v>-5.74</v>
          </cell>
        </row>
        <row r="274">
          <cell r="A274" t="str">
            <v>481003</v>
          </cell>
          <cell r="B274" t="str">
            <v>01978</v>
          </cell>
          <cell r="D274" t="str">
            <v>200</v>
          </cell>
          <cell r="E274" t="str">
            <v>2012-06-30</v>
          </cell>
          <cell r="F274" t="str">
            <v>470NEW512</v>
          </cell>
          <cell r="G274">
            <v>-55.47</v>
          </cell>
          <cell r="H274">
            <v>-5.44</v>
          </cell>
        </row>
        <row r="275">
          <cell r="A275" t="str">
            <v>481003</v>
          </cell>
          <cell r="B275" t="str">
            <v>01987</v>
          </cell>
          <cell r="D275" t="str">
            <v>200</v>
          </cell>
          <cell r="E275" t="str">
            <v>2012-06-30</v>
          </cell>
          <cell r="F275" t="str">
            <v>470NEW512</v>
          </cell>
          <cell r="G275">
            <v>-45.05</v>
          </cell>
          <cell r="H275">
            <v>-4.41</v>
          </cell>
        </row>
        <row r="276">
          <cell r="A276" t="str">
            <v>481003</v>
          </cell>
          <cell r="B276" t="str">
            <v>01968</v>
          </cell>
          <cell r="D276" t="str">
            <v>200</v>
          </cell>
          <cell r="E276" t="str">
            <v>2012-06-30</v>
          </cell>
          <cell r="F276" t="str">
            <v>470NEW512</v>
          </cell>
          <cell r="G276">
            <v>-39.69</v>
          </cell>
          <cell r="H276">
            <v>-3.89</v>
          </cell>
        </row>
        <row r="277">
          <cell r="A277" t="str">
            <v>481003</v>
          </cell>
          <cell r="B277" t="str">
            <v>01995</v>
          </cell>
          <cell r="D277" t="str">
            <v>200</v>
          </cell>
          <cell r="E277" t="str">
            <v>2012-06-30</v>
          </cell>
          <cell r="F277" t="str">
            <v>470NEW512</v>
          </cell>
          <cell r="G277">
            <v>-30.24</v>
          </cell>
          <cell r="H277">
            <v>-2.96</v>
          </cell>
        </row>
        <row r="278">
          <cell r="A278" t="str">
            <v>481003</v>
          </cell>
          <cell r="B278" t="str">
            <v>01952</v>
          </cell>
          <cell r="D278" t="str">
            <v>200</v>
          </cell>
          <cell r="E278" t="str">
            <v>2012-06-30</v>
          </cell>
          <cell r="F278" t="str">
            <v>470NEW512</v>
          </cell>
          <cell r="G278">
            <v>-0.02</v>
          </cell>
          <cell r="H278">
            <v>0</v>
          </cell>
        </row>
        <row r="279">
          <cell r="A279" t="str">
            <v>481003</v>
          </cell>
          <cell r="B279" t="str">
            <v>01969</v>
          </cell>
          <cell r="D279" t="str">
            <v>200</v>
          </cell>
          <cell r="E279" t="str">
            <v>2012-06-30</v>
          </cell>
          <cell r="F279" t="str">
            <v>470NEW512</v>
          </cell>
          <cell r="G279">
            <v>-0.02</v>
          </cell>
          <cell r="H279">
            <v>0</v>
          </cell>
        </row>
        <row r="280">
          <cell r="A280" t="str">
            <v>481003</v>
          </cell>
          <cell r="B280" t="str">
            <v>01954</v>
          </cell>
          <cell r="D280" t="str">
            <v>200</v>
          </cell>
          <cell r="E280" t="str">
            <v>2012-06-30</v>
          </cell>
          <cell r="F280" t="str">
            <v>472B</v>
          </cell>
          <cell r="G280">
            <v>-37.340000000000003</v>
          </cell>
          <cell r="H280">
            <v>-3.66</v>
          </cell>
        </row>
        <row r="281">
          <cell r="A281" t="str">
            <v>481003</v>
          </cell>
          <cell r="B281" t="str">
            <v>01991</v>
          </cell>
          <cell r="D281" t="str">
            <v>200</v>
          </cell>
          <cell r="E281" t="str">
            <v>2012-06-30</v>
          </cell>
          <cell r="F281" t="str">
            <v>472B</v>
          </cell>
          <cell r="G281">
            <v>-18.63</v>
          </cell>
          <cell r="H281">
            <v>-1.5</v>
          </cell>
        </row>
        <row r="282">
          <cell r="A282" t="str">
            <v>481003</v>
          </cell>
          <cell r="B282" t="str">
            <v>01943</v>
          </cell>
          <cell r="D282" t="str">
            <v>200</v>
          </cell>
          <cell r="E282" t="str">
            <v>2012-06-30</v>
          </cell>
          <cell r="F282" t="str">
            <v>472B</v>
          </cell>
          <cell r="G282">
            <v>-3477.02</v>
          </cell>
          <cell r="H282">
            <v>-360.62</v>
          </cell>
        </row>
        <row r="283">
          <cell r="A283" t="str">
            <v>481003</v>
          </cell>
          <cell r="B283" t="str">
            <v>01953</v>
          </cell>
          <cell r="D283" t="str">
            <v>200</v>
          </cell>
          <cell r="E283" t="str">
            <v>2012-06-30</v>
          </cell>
          <cell r="F283" t="str">
            <v>472B</v>
          </cell>
          <cell r="G283">
            <v>-170.11</v>
          </cell>
          <cell r="H283">
            <v>-16.66</v>
          </cell>
        </row>
        <row r="284">
          <cell r="A284" t="str">
            <v>481003</v>
          </cell>
          <cell r="B284" t="str">
            <v>01991</v>
          </cell>
          <cell r="D284" t="str">
            <v>200</v>
          </cell>
          <cell r="E284" t="str">
            <v>2012-10-31</v>
          </cell>
          <cell r="F284" t="str">
            <v>472B</v>
          </cell>
          <cell r="G284">
            <v>-8.24</v>
          </cell>
          <cell r="H284">
            <v>-0.81</v>
          </cell>
        </row>
        <row r="285">
          <cell r="A285" t="str">
            <v>481003</v>
          </cell>
          <cell r="B285" t="str">
            <v>01943</v>
          </cell>
          <cell r="D285" t="str">
            <v>200</v>
          </cell>
          <cell r="E285" t="str">
            <v>2012-10-31</v>
          </cell>
          <cell r="F285" t="str">
            <v>472B</v>
          </cell>
          <cell r="G285">
            <v>-4418.07</v>
          </cell>
          <cell r="H285">
            <v>-458.23</v>
          </cell>
        </row>
        <row r="286">
          <cell r="A286" t="str">
            <v>481003</v>
          </cell>
          <cell r="B286" t="str">
            <v>01953</v>
          </cell>
          <cell r="D286" t="str">
            <v>200</v>
          </cell>
          <cell r="E286" t="str">
            <v>2012-10-31</v>
          </cell>
          <cell r="F286" t="str">
            <v>472B</v>
          </cell>
          <cell r="G286">
            <v>-193.84</v>
          </cell>
          <cell r="H286">
            <v>-18.989999999999998</v>
          </cell>
        </row>
        <row r="287">
          <cell r="A287" t="str">
            <v>481003</v>
          </cell>
          <cell r="B287" t="str">
            <v>01954</v>
          </cell>
          <cell r="D287" t="str">
            <v>200</v>
          </cell>
          <cell r="E287" t="str">
            <v>2012-10-31</v>
          </cell>
          <cell r="F287" t="str">
            <v>472B</v>
          </cell>
          <cell r="G287">
            <v>-45.1</v>
          </cell>
          <cell r="H287">
            <v>-4.42</v>
          </cell>
        </row>
        <row r="288">
          <cell r="A288" t="str">
            <v>481003</v>
          </cell>
          <cell r="B288" t="str">
            <v>01943</v>
          </cell>
          <cell r="D288" t="str">
            <v>200</v>
          </cell>
          <cell r="E288" t="str">
            <v>2012-11-30</v>
          </cell>
          <cell r="F288" t="str">
            <v>472B</v>
          </cell>
          <cell r="G288">
            <v>-2178.31</v>
          </cell>
          <cell r="H288">
            <v>-225.93</v>
          </cell>
        </row>
        <row r="289">
          <cell r="A289" t="str">
            <v>481003</v>
          </cell>
          <cell r="B289" t="str">
            <v>01977</v>
          </cell>
          <cell r="D289" t="str">
            <v>200</v>
          </cell>
          <cell r="E289" t="str">
            <v>2012-11-30</v>
          </cell>
          <cell r="F289" t="str">
            <v>470</v>
          </cell>
          <cell r="G289">
            <v>-22865.57</v>
          </cell>
          <cell r="H289">
            <v>-2250.91</v>
          </cell>
        </row>
        <row r="290">
          <cell r="A290" t="str">
            <v>481003</v>
          </cell>
          <cell r="B290" t="str">
            <v>01952</v>
          </cell>
          <cell r="D290" t="str">
            <v>200</v>
          </cell>
          <cell r="E290" t="str">
            <v>2012-11-30</v>
          </cell>
          <cell r="F290" t="str">
            <v>470</v>
          </cell>
          <cell r="G290">
            <v>-40890.82</v>
          </cell>
          <cell r="H290">
            <v>-4025.33</v>
          </cell>
        </row>
        <row r="291">
          <cell r="A291" t="str">
            <v>481003</v>
          </cell>
          <cell r="B291" t="str">
            <v>01974</v>
          </cell>
          <cell r="D291" t="str">
            <v>200</v>
          </cell>
          <cell r="E291" t="str">
            <v>2012-11-30</v>
          </cell>
          <cell r="F291" t="str">
            <v>470</v>
          </cell>
          <cell r="G291">
            <v>-11566.62</v>
          </cell>
          <cell r="H291">
            <v>-1138.6199999999999</v>
          </cell>
        </row>
        <row r="292">
          <cell r="A292" t="str">
            <v>481003</v>
          </cell>
          <cell r="B292" t="str">
            <v>01968</v>
          </cell>
          <cell r="D292" t="str">
            <v>200</v>
          </cell>
          <cell r="E292" t="str">
            <v>2012-11-30</v>
          </cell>
          <cell r="F292" t="str">
            <v>470</v>
          </cell>
          <cell r="G292">
            <v>-5982.26</v>
          </cell>
          <cell r="H292">
            <v>-588.9</v>
          </cell>
        </row>
        <row r="293">
          <cell r="A293" t="str">
            <v>481003</v>
          </cell>
          <cell r="B293" t="str">
            <v>01993</v>
          </cell>
          <cell r="D293" t="str">
            <v>200</v>
          </cell>
          <cell r="E293" t="str">
            <v>2012-11-30</v>
          </cell>
          <cell r="F293" t="str">
            <v>470</v>
          </cell>
          <cell r="G293">
            <v>-5229.54</v>
          </cell>
          <cell r="H293">
            <v>-489.49</v>
          </cell>
        </row>
        <row r="294">
          <cell r="A294" t="str">
            <v>481003</v>
          </cell>
          <cell r="B294" t="str">
            <v>02192</v>
          </cell>
          <cell r="D294" t="str">
            <v>200</v>
          </cell>
          <cell r="E294" t="str">
            <v>2012-11-30</v>
          </cell>
          <cell r="F294" t="str">
            <v>470</v>
          </cell>
          <cell r="G294">
            <v>-4754.3900000000003</v>
          </cell>
          <cell r="H294">
            <v>-445.03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2012-11-30</v>
          </cell>
          <cell r="F295" t="str">
            <v>470</v>
          </cell>
          <cell r="G295">
            <v>-367.67</v>
          </cell>
          <cell r="H295">
            <v>-34.42</v>
          </cell>
        </row>
        <row r="296">
          <cell r="A296" t="str">
            <v>481003</v>
          </cell>
          <cell r="B296" t="str">
            <v>01990</v>
          </cell>
          <cell r="D296" t="str">
            <v>200</v>
          </cell>
          <cell r="E296" t="str">
            <v>2012-11-30</v>
          </cell>
          <cell r="F296" t="str">
            <v>470</v>
          </cell>
          <cell r="G296">
            <v>-76.95</v>
          </cell>
          <cell r="H296">
            <v>-7.58</v>
          </cell>
        </row>
        <row r="297">
          <cell r="A297" t="str">
            <v>481003</v>
          </cell>
          <cell r="B297" t="str">
            <v>01969</v>
          </cell>
          <cell r="D297" t="str">
            <v>200</v>
          </cell>
          <cell r="E297" t="str">
            <v>2012-11-30</v>
          </cell>
          <cell r="F297" t="str">
            <v>470</v>
          </cell>
          <cell r="G297">
            <v>-70.72</v>
          </cell>
          <cell r="H297">
            <v>-6.96</v>
          </cell>
        </row>
        <row r="298">
          <cell r="A298" t="str">
            <v>481003</v>
          </cell>
          <cell r="B298" t="str">
            <v>01952</v>
          </cell>
          <cell r="D298" t="str">
            <v>200</v>
          </cell>
          <cell r="E298" t="str">
            <v>2012-11-30</v>
          </cell>
          <cell r="F298" t="str">
            <v>470</v>
          </cell>
          <cell r="G298">
            <v>-17.53</v>
          </cell>
          <cell r="H298">
            <v>-1.73</v>
          </cell>
        </row>
        <row r="299">
          <cell r="A299" t="str">
            <v>481003</v>
          </cell>
          <cell r="B299" t="str">
            <v>01969</v>
          </cell>
          <cell r="D299" t="str">
            <v>200</v>
          </cell>
          <cell r="E299" t="str">
            <v>2012-11-30</v>
          </cell>
          <cell r="F299" t="str">
            <v>470</v>
          </cell>
          <cell r="G299">
            <v>-11492.33</v>
          </cell>
          <cell r="H299">
            <v>-1131.32</v>
          </cell>
        </row>
        <row r="300">
          <cell r="A300" t="str">
            <v>481003</v>
          </cell>
          <cell r="B300" t="str">
            <v>01995</v>
          </cell>
          <cell r="D300" t="str">
            <v>200</v>
          </cell>
          <cell r="E300" t="str">
            <v>2012-11-30</v>
          </cell>
          <cell r="F300" t="str">
            <v>470</v>
          </cell>
          <cell r="G300">
            <v>-0.01</v>
          </cell>
          <cell r="H300">
            <v>0</v>
          </cell>
        </row>
        <row r="301">
          <cell r="A301" t="str">
            <v>481003</v>
          </cell>
          <cell r="B301" t="str">
            <v>01990</v>
          </cell>
          <cell r="D301" t="str">
            <v>200</v>
          </cell>
          <cell r="E301" t="str">
            <v>2012-11-30</v>
          </cell>
          <cell r="F301" t="str">
            <v>470</v>
          </cell>
          <cell r="G301">
            <v>-40186.699999999997</v>
          </cell>
          <cell r="H301">
            <v>-3956.03</v>
          </cell>
        </row>
        <row r="302">
          <cell r="A302" t="str">
            <v>481003</v>
          </cell>
          <cell r="B302" t="str">
            <v>01959</v>
          </cell>
          <cell r="D302" t="str">
            <v>200</v>
          </cell>
          <cell r="E302" t="str">
            <v>2012-11-30</v>
          </cell>
          <cell r="F302" t="str">
            <v>470</v>
          </cell>
          <cell r="G302">
            <v>-55872.52</v>
          </cell>
          <cell r="H302">
            <v>-5500.18</v>
          </cell>
        </row>
        <row r="303">
          <cell r="A303" t="str">
            <v>481003</v>
          </cell>
          <cell r="B303" t="str">
            <v>01987</v>
          </cell>
          <cell r="D303" t="str">
            <v>200</v>
          </cell>
          <cell r="E303" t="str">
            <v>2012-11-30</v>
          </cell>
          <cell r="F303" t="str">
            <v>470</v>
          </cell>
          <cell r="G303">
            <v>-18763.43</v>
          </cell>
          <cell r="H303">
            <v>-1847.09</v>
          </cell>
        </row>
        <row r="304">
          <cell r="A304" t="str">
            <v>481003</v>
          </cell>
          <cell r="B304" t="str">
            <v>01943</v>
          </cell>
          <cell r="D304" t="str">
            <v>200</v>
          </cell>
          <cell r="E304" t="str">
            <v>2012-11-30</v>
          </cell>
          <cell r="F304" t="str">
            <v>470</v>
          </cell>
          <cell r="G304">
            <v>-153.44</v>
          </cell>
          <cell r="H304">
            <v>-14.36</v>
          </cell>
        </row>
        <row r="305">
          <cell r="A305" t="str">
            <v>481003</v>
          </cell>
          <cell r="B305" t="str">
            <v>01986</v>
          </cell>
          <cell r="D305" t="str">
            <v>200</v>
          </cell>
          <cell r="E305" t="str">
            <v>2012-11-30</v>
          </cell>
          <cell r="F305" t="str">
            <v>470</v>
          </cell>
          <cell r="G305">
            <v>-7534.4</v>
          </cell>
          <cell r="H305">
            <v>-741.69</v>
          </cell>
        </row>
        <row r="306">
          <cell r="A306" t="str">
            <v>481003</v>
          </cell>
          <cell r="B306" t="str">
            <v>01994</v>
          </cell>
          <cell r="D306" t="str">
            <v>200</v>
          </cell>
          <cell r="E306" t="str">
            <v>2012-11-30</v>
          </cell>
          <cell r="F306" t="str">
            <v>470</v>
          </cell>
          <cell r="G306">
            <v>-49.12</v>
          </cell>
          <cell r="H306">
            <v>-4.84</v>
          </cell>
        </row>
        <row r="307">
          <cell r="A307" t="str">
            <v>481003</v>
          </cell>
          <cell r="B307" t="str">
            <v>01959</v>
          </cell>
          <cell r="D307" t="str">
            <v>200</v>
          </cell>
          <cell r="E307" t="str">
            <v>2012-11-30</v>
          </cell>
          <cell r="F307" t="str">
            <v>470</v>
          </cell>
          <cell r="G307">
            <v>-157.43</v>
          </cell>
          <cell r="H307">
            <v>-15.5</v>
          </cell>
        </row>
        <row r="308">
          <cell r="A308" t="str">
            <v>481003</v>
          </cell>
          <cell r="B308" t="str">
            <v>01978</v>
          </cell>
          <cell r="D308" t="str">
            <v>200</v>
          </cell>
          <cell r="E308" t="str">
            <v>2012-11-30</v>
          </cell>
          <cell r="F308" t="str">
            <v>470</v>
          </cell>
          <cell r="G308">
            <v>-21320.240000000002</v>
          </cell>
          <cell r="H308">
            <v>-2098.7800000000002</v>
          </cell>
        </row>
        <row r="309">
          <cell r="A309" t="str">
            <v>481003</v>
          </cell>
          <cell r="B309" t="str">
            <v>01943</v>
          </cell>
          <cell r="D309" t="str">
            <v>200</v>
          </cell>
          <cell r="E309" t="str">
            <v>2012-11-30</v>
          </cell>
          <cell r="F309" t="str">
            <v>470</v>
          </cell>
          <cell r="G309">
            <v>-1063.0999999999999</v>
          </cell>
          <cell r="H309">
            <v>-99.51</v>
          </cell>
        </row>
        <row r="310">
          <cell r="A310" t="str">
            <v>481003</v>
          </cell>
          <cell r="B310" t="str">
            <v>01953</v>
          </cell>
          <cell r="D310" t="str">
            <v>200</v>
          </cell>
          <cell r="E310" t="str">
            <v>2012-11-30</v>
          </cell>
          <cell r="F310" t="str">
            <v>470</v>
          </cell>
          <cell r="G310">
            <v>-183.08</v>
          </cell>
          <cell r="H310">
            <v>-18.03</v>
          </cell>
        </row>
        <row r="311">
          <cell r="A311" t="str">
            <v>481003</v>
          </cell>
          <cell r="B311" t="str">
            <v>01994</v>
          </cell>
          <cell r="D311" t="str">
            <v>200</v>
          </cell>
          <cell r="E311" t="str">
            <v>2012-11-30</v>
          </cell>
          <cell r="F311" t="str">
            <v>470</v>
          </cell>
          <cell r="G311">
            <v>-35970.57</v>
          </cell>
          <cell r="H311">
            <v>-3540.99</v>
          </cell>
        </row>
        <row r="312">
          <cell r="A312" t="str">
            <v>481003</v>
          </cell>
          <cell r="B312" t="str">
            <v>01953</v>
          </cell>
          <cell r="D312" t="str">
            <v>200</v>
          </cell>
          <cell r="E312" t="str">
            <v>2012-11-30</v>
          </cell>
          <cell r="F312" t="str">
            <v>470</v>
          </cell>
          <cell r="G312">
            <v>-25057.59</v>
          </cell>
          <cell r="H312">
            <v>-2466.71</v>
          </cell>
        </row>
        <row r="313">
          <cell r="A313" t="str">
            <v>481003</v>
          </cell>
          <cell r="B313" t="str">
            <v>02192</v>
          </cell>
          <cell r="D313" t="str">
            <v>200</v>
          </cell>
          <cell r="E313" t="str">
            <v>2012-11-30</v>
          </cell>
          <cell r="F313" t="str">
            <v>470</v>
          </cell>
          <cell r="G313">
            <v>-263.14</v>
          </cell>
          <cell r="H313">
            <v>-24.63</v>
          </cell>
        </row>
        <row r="314">
          <cell r="A314" t="str">
            <v>481003</v>
          </cell>
          <cell r="B314" t="str">
            <v>01995</v>
          </cell>
          <cell r="D314" t="str">
            <v>200</v>
          </cell>
          <cell r="E314" t="str">
            <v>2012-11-30</v>
          </cell>
          <cell r="F314" t="str">
            <v>470</v>
          </cell>
          <cell r="G314">
            <v>-26100.2</v>
          </cell>
          <cell r="H314">
            <v>-2569.34</v>
          </cell>
        </row>
        <row r="315">
          <cell r="A315" t="str">
            <v>481003</v>
          </cell>
          <cell r="B315" t="str">
            <v>01970</v>
          </cell>
          <cell r="D315" t="str">
            <v>200</v>
          </cell>
          <cell r="E315" t="str">
            <v>2012-10-31</v>
          </cell>
          <cell r="F315" t="str">
            <v>BINGV53443</v>
          </cell>
          <cell r="G315">
            <v>-4406.8500000000004</v>
          </cell>
          <cell r="H315">
            <v>-433.26</v>
          </cell>
        </row>
        <row r="316">
          <cell r="A316" t="str">
            <v>481003</v>
          </cell>
          <cell r="B316" t="str">
            <v>01971</v>
          </cell>
          <cell r="D316" t="str">
            <v>200</v>
          </cell>
          <cell r="E316" t="str">
            <v>2012-10-31</v>
          </cell>
          <cell r="F316" t="str">
            <v>BINGV53443</v>
          </cell>
          <cell r="G316">
            <v>-9250.41</v>
          </cell>
          <cell r="H316">
            <v>-909.88</v>
          </cell>
        </row>
        <row r="317">
          <cell r="A317" t="str">
            <v>481003</v>
          </cell>
          <cell r="B317" t="str">
            <v>01973</v>
          </cell>
          <cell r="D317" t="str">
            <v>200</v>
          </cell>
          <cell r="E317" t="str">
            <v>2012-10-31</v>
          </cell>
          <cell r="F317" t="str">
            <v>BINGV53443</v>
          </cell>
          <cell r="G317">
            <v>-5162.6400000000003</v>
          </cell>
          <cell r="H317">
            <v>-507.84</v>
          </cell>
        </row>
        <row r="318">
          <cell r="A318" t="str">
            <v>481003</v>
          </cell>
          <cell r="B318" t="str">
            <v>01986</v>
          </cell>
          <cell r="D318" t="str">
            <v>200</v>
          </cell>
          <cell r="E318" t="str">
            <v>2012-10-31</v>
          </cell>
          <cell r="F318" t="str">
            <v>BINGV53443</v>
          </cell>
          <cell r="G318">
            <v>-24549.47</v>
          </cell>
          <cell r="H318">
            <v>-2412.52</v>
          </cell>
        </row>
        <row r="319">
          <cell r="A319" t="str">
            <v>481003</v>
          </cell>
          <cell r="B319" t="str">
            <v>01989</v>
          </cell>
          <cell r="D319" t="str">
            <v>200</v>
          </cell>
          <cell r="E319" t="str">
            <v>2012-10-31</v>
          </cell>
          <cell r="F319" t="str">
            <v>BINGV53443</v>
          </cell>
          <cell r="G319">
            <v>-3316.55</v>
          </cell>
          <cell r="H319">
            <v>-326.02</v>
          </cell>
        </row>
        <row r="320">
          <cell r="A320" t="str">
            <v>481003</v>
          </cell>
          <cell r="B320" t="str">
            <v>01992</v>
          </cell>
          <cell r="D320" t="str">
            <v>200</v>
          </cell>
          <cell r="E320" t="str">
            <v>2012-10-31</v>
          </cell>
          <cell r="F320" t="str">
            <v>BINGV53443</v>
          </cell>
          <cell r="G320">
            <v>-59514.37</v>
          </cell>
          <cell r="H320">
            <v>-5854.08</v>
          </cell>
        </row>
        <row r="321">
          <cell r="A321" t="str">
            <v>481003</v>
          </cell>
          <cell r="B321" t="str">
            <v>01953</v>
          </cell>
          <cell r="D321" t="str">
            <v>200</v>
          </cell>
          <cell r="E321" t="str">
            <v>2012-11-30</v>
          </cell>
          <cell r="F321" t="str">
            <v>472B</v>
          </cell>
          <cell r="G321">
            <v>-191.54</v>
          </cell>
          <cell r="H321">
            <v>-18.760000000000002</v>
          </cell>
        </row>
        <row r="322">
          <cell r="A322" t="str">
            <v>481003</v>
          </cell>
          <cell r="B322" t="str">
            <v>01954</v>
          </cell>
          <cell r="D322" t="str">
            <v>200</v>
          </cell>
          <cell r="E322" t="str">
            <v>2012-11-30</v>
          </cell>
          <cell r="F322" t="str">
            <v>472B</v>
          </cell>
          <cell r="G322">
            <v>-46.73</v>
          </cell>
          <cell r="H322">
            <v>-4.58</v>
          </cell>
        </row>
        <row r="323">
          <cell r="A323" t="str">
            <v>481003</v>
          </cell>
          <cell r="B323" t="str">
            <v>01970</v>
          </cell>
          <cell r="D323" t="str">
            <v>200</v>
          </cell>
          <cell r="E323" t="str">
            <v>2012-11-30</v>
          </cell>
          <cell r="F323" t="str">
            <v>BINGV53928</v>
          </cell>
          <cell r="G323">
            <v>-5707.25</v>
          </cell>
          <cell r="H323">
            <v>-561.70000000000005</v>
          </cell>
        </row>
        <row r="324">
          <cell r="A324" t="str">
            <v>481003</v>
          </cell>
          <cell r="B324" t="str">
            <v>01971</v>
          </cell>
          <cell r="D324" t="str">
            <v>200</v>
          </cell>
          <cell r="E324" t="str">
            <v>2012-11-30</v>
          </cell>
          <cell r="F324" t="str">
            <v>BINGV53928</v>
          </cell>
          <cell r="G324">
            <v>-9327.4500000000007</v>
          </cell>
          <cell r="H324">
            <v>-918</v>
          </cell>
        </row>
        <row r="325">
          <cell r="A325" t="str">
            <v>481003</v>
          </cell>
          <cell r="B325" t="str">
            <v>01973</v>
          </cell>
          <cell r="D325" t="str">
            <v>200</v>
          </cell>
          <cell r="E325" t="str">
            <v>2012-11-30</v>
          </cell>
          <cell r="F325" t="str">
            <v>BINGV53928</v>
          </cell>
          <cell r="G325">
            <v>-5609.88</v>
          </cell>
          <cell r="H325">
            <v>-552.12</v>
          </cell>
        </row>
        <row r="326">
          <cell r="A326" t="str">
            <v>481003</v>
          </cell>
          <cell r="B326" t="str">
            <v>01986</v>
          </cell>
          <cell r="D326" t="str">
            <v>200</v>
          </cell>
          <cell r="E326" t="str">
            <v>2012-11-30</v>
          </cell>
          <cell r="F326" t="str">
            <v>BINGV53928</v>
          </cell>
          <cell r="G326">
            <v>-22666.82</v>
          </cell>
          <cell r="H326">
            <v>-2230.85</v>
          </cell>
        </row>
        <row r="327">
          <cell r="A327" t="str">
            <v>481003</v>
          </cell>
          <cell r="B327" t="str">
            <v>01989</v>
          </cell>
          <cell r="D327" t="str">
            <v>200</v>
          </cell>
          <cell r="E327" t="str">
            <v>2012-11-30</v>
          </cell>
          <cell r="F327" t="str">
            <v>BINGV53928</v>
          </cell>
          <cell r="G327">
            <v>-3203.75</v>
          </cell>
          <cell r="H327">
            <v>-315.31</v>
          </cell>
        </row>
        <row r="328">
          <cell r="A328" t="str">
            <v>481003</v>
          </cell>
          <cell r="B328" t="str">
            <v>01992</v>
          </cell>
          <cell r="D328" t="str">
            <v>200</v>
          </cell>
          <cell r="E328" t="str">
            <v>2012-11-30</v>
          </cell>
          <cell r="F328" t="str">
            <v>BINGV53928</v>
          </cell>
          <cell r="G328">
            <v>-66139.539999999994</v>
          </cell>
          <cell r="H328">
            <v>-6509.4</v>
          </cell>
        </row>
        <row r="329">
          <cell r="A329" t="str">
            <v>481003</v>
          </cell>
          <cell r="B329" t="str">
            <v>01993</v>
          </cell>
          <cell r="D329" t="str">
            <v>200</v>
          </cell>
          <cell r="E329" t="str">
            <v>2012-10-31</v>
          </cell>
          <cell r="F329" t="str">
            <v>470</v>
          </cell>
          <cell r="G329">
            <v>-665.95</v>
          </cell>
          <cell r="H329">
            <v>-62.99</v>
          </cell>
        </row>
        <row r="330">
          <cell r="A330" t="str">
            <v>481003</v>
          </cell>
          <cell r="B330" t="str">
            <v>01952</v>
          </cell>
          <cell r="D330" t="str">
            <v>200</v>
          </cell>
          <cell r="E330" t="str">
            <v>2012-10-31</v>
          </cell>
          <cell r="F330" t="str">
            <v>470</v>
          </cell>
          <cell r="G330">
            <v>-10.67</v>
          </cell>
          <cell r="H330">
            <v>-1.05</v>
          </cell>
        </row>
        <row r="331">
          <cell r="A331" t="str">
            <v>481003</v>
          </cell>
          <cell r="B331" t="str">
            <v>01969</v>
          </cell>
          <cell r="D331" t="str">
            <v>200</v>
          </cell>
          <cell r="E331" t="str">
            <v>2012-10-31</v>
          </cell>
          <cell r="F331" t="str">
            <v>470</v>
          </cell>
          <cell r="G331">
            <v>-7.05</v>
          </cell>
          <cell r="H331">
            <v>-0.69</v>
          </cell>
        </row>
        <row r="332">
          <cell r="A332" t="str">
            <v>481003</v>
          </cell>
          <cell r="B332" t="str">
            <v>01990</v>
          </cell>
          <cell r="D332" t="str">
            <v>200</v>
          </cell>
          <cell r="E332" t="str">
            <v>2012-10-31</v>
          </cell>
          <cell r="F332" t="str">
            <v>470</v>
          </cell>
          <cell r="G332">
            <v>-44.81</v>
          </cell>
          <cell r="H332">
            <v>-4.41</v>
          </cell>
        </row>
        <row r="333">
          <cell r="A333" t="str">
            <v>481003</v>
          </cell>
          <cell r="B333" t="str">
            <v>01969</v>
          </cell>
          <cell r="D333" t="str">
            <v>200</v>
          </cell>
          <cell r="E333" t="str">
            <v>2012-10-31</v>
          </cell>
          <cell r="F333" t="str">
            <v>470</v>
          </cell>
          <cell r="G333">
            <v>-12775.23</v>
          </cell>
          <cell r="H333">
            <v>-1257.6099999999999</v>
          </cell>
        </row>
        <row r="334">
          <cell r="A334" t="str">
            <v>481003</v>
          </cell>
          <cell r="B334" t="str">
            <v>01959</v>
          </cell>
          <cell r="D334" t="str">
            <v>200</v>
          </cell>
          <cell r="E334" t="str">
            <v>2012-10-31</v>
          </cell>
          <cell r="F334" t="str">
            <v>470</v>
          </cell>
          <cell r="G334">
            <v>-53484.27</v>
          </cell>
          <cell r="H334">
            <v>-5265.06</v>
          </cell>
        </row>
        <row r="335">
          <cell r="A335" t="str">
            <v>481003</v>
          </cell>
          <cell r="B335" t="str">
            <v>01978</v>
          </cell>
          <cell r="D335" t="str">
            <v>200</v>
          </cell>
          <cell r="E335" t="str">
            <v>2012-10-31</v>
          </cell>
          <cell r="F335" t="str">
            <v>470</v>
          </cell>
          <cell r="G335">
            <v>-21680.59</v>
          </cell>
          <cell r="H335">
            <v>-2134.25</v>
          </cell>
        </row>
        <row r="336">
          <cell r="A336" t="str">
            <v>481003</v>
          </cell>
          <cell r="B336" t="str">
            <v>01990</v>
          </cell>
          <cell r="D336" t="str">
            <v>200</v>
          </cell>
          <cell r="E336" t="str">
            <v>2012-10-31</v>
          </cell>
          <cell r="F336" t="str">
            <v>470</v>
          </cell>
          <cell r="G336">
            <v>-41442.78</v>
          </cell>
          <cell r="H336">
            <v>-4079.65</v>
          </cell>
        </row>
        <row r="337">
          <cell r="A337" t="str">
            <v>481003</v>
          </cell>
          <cell r="B337" t="str">
            <v>01987</v>
          </cell>
          <cell r="D337" t="str">
            <v>200</v>
          </cell>
          <cell r="E337" t="str">
            <v>2012-10-31</v>
          </cell>
          <cell r="F337" t="str">
            <v>470</v>
          </cell>
          <cell r="G337">
            <v>-18522.05</v>
          </cell>
          <cell r="H337">
            <v>-1823.33</v>
          </cell>
        </row>
        <row r="338">
          <cell r="A338" t="str">
            <v>481003</v>
          </cell>
          <cell r="B338" t="str">
            <v>01943</v>
          </cell>
          <cell r="D338" t="str">
            <v>200</v>
          </cell>
          <cell r="E338" t="str">
            <v>2012-10-31</v>
          </cell>
          <cell r="F338" t="str">
            <v>470</v>
          </cell>
          <cell r="G338">
            <v>-121.72</v>
          </cell>
          <cell r="H338">
            <v>-11.39</v>
          </cell>
        </row>
        <row r="339">
          <cell r="A339" t="str">
            <v>481003</v>
          </cell>
          <cell r="B339" t="str">
            <v>01959</v>
          </cell>
          <cell r="D339" t="str">
            <v>200</v>
          </cell>
          <cell r="E339" t="str">
            <v>2012-10-31</v>
          </cell>
          <cell r="F339" t="str">
            <v>470</v>
          </cell>
          <cell r="G339">
            <v>-127.98</v>
          </cell>
          <cell r="H339">
            <v>-12.6</v>
          </cell>
        </row>
        <row r="340">
          <cell r="A340" t="str">
            <v>481003</v>
          </cell>
          <cell r="B340" t="str">
            <v>01986</v>
          </cell>
          <cell r="D340" t="str">
            <v>200</v>
          </cell>
          <cell r="E340" t="str">
            <v>2012-10-31</v>
          </cell>
          <cell r="F340" t="str">
            <v>470</v>
          </cell>
          <cell r="G340">
            <v>-6963.85</v>
          </cell>
          <cell r="H340">
            <v>-685.53</v>
          </cell>
        </row>
        <row r="341">
          <cell r="A341" t="str">
            <v>481003</v>
          </cell>
          <cell r="B341" t="str">
            <v>01994</v>
          </cell>
          <cell r="D341" t="str">
            <v>200</v>
          </cell>
          <cell r="E341" t="str">
            <v>2012-10-31</v>
          </cell>
          <cell r="F341" t="str">
            <v>470</v>
          </cell>
          <cell r="G341">
            <v>-39.299999999999997</v>
          </cell>
          <cell r="H341">
            <v>-3.87</v>
          </cell>
        </row>
        <row r="342">
          <cell r="A342" t="str">
            <v>481003</v>
          </cell>
          <cell r="B342" t="str">
            <v>01977</v>
          </cell>
          <cell r="D342" t="str">
            <v>200</v>
          </cell>
          <cell r="E342" t="str">
            <v>2012-10-31</v>
          </cell>
          <cell r="F342" t="str">
            <v>470</v>
          </cell>
          <cell r="G342">
            <v>-22643.41</v>
          </cell>
          <cell r="H342">
            <v>-2229.09</v>
          </cell>
        </row>
        <row r="343">
          <cell r="A343" t="str">
            <v>481003</v>
          </cell>
          <cell r="B343" t="str">
            <v>01968</v>
          </cell>
          <cell r="D343" t="str">
            <v>200</v>
          </cell>
          <cell r="E343" t="str">
            <v>2012-10-31</v>
          </cell>
          <cell r="F343" t="str">
            <v>470</v>
          </cell>
          <cell r="G343">
            <v>-10.84</v>
          </cell>
          <cell r="H343">
            <v>-1.07</v>
          </cell>
        </row>
        <row r="344">
          <cell r="A344" t="str">
            <v>481003</v>
          </cell>
          <cell r="B344" t="str">
            <v>01952</v>
          </cell>
          <cell r="D344" t="str">
            <v>200</v>
          </cell>
          <cell r="E344" t="str">
            <v>2012-10-31</v>
          </cell>
          <cell r="F344" t="str">
            <v>470</v>
          </cell>
          <cell r="G344">
            <v>-40240.39</v>
          </cell>
          <cell r="H344">
            <v>-3961.3</v>
          </cell>
        </row>
        <row r="345">
          <cell r="A345" t="str">
            <v>481003</v>
          </cell>
          <cell r="B345" t="str">
            <v>01974</v>
          </cell>
          <cell r="D345" t="str">
            <v>200</v>
          </cell>
          <cell r="E345" t="str">
            <v>2012-10-31</v>
          </cell>
          <cell r="F345" t="str">
            <v>470</v>
          </cell>
          <cell r="G345">
            <v>-10930.75</v>
          </cell>
          <cell r="H345">
            <v>-1076.02</v>
          </cell>
        </row>
        <row r="346">
          <cell r="A346" t="str">
            <v>481003</v>
          </cell>
          <cell r="B346" t="str">
            <v>01978</v>
          </cell>
          <cell r="D346" t="str">
            <v>200</v>
          </cell>
          <cell r="E346" t="str">
            <v>2012-10-31</v>
          </cell>
          <cell r="F346" t="str">
            <v>470</v>
          </cell>
          <cell r="G346">
            <v>-47.41</v>
          </cell>
          <cell r="H346">
            <v>-4.67</v>
          </cell>
        </row>
        <row r="347">
          <cell r="A347" t="str">
            <v>481003</v>
          </cell>
          <cell r="B347" t="str">
            <v>01968</v>
          </cell>
          <cell r="D347" t="str">
            <v>200</v>
          </cell>
          <cell r="E347" t="str">
            <v>2012-10-31</v>
          </cell>
          <cell r="F347" t="str">
            <v>470</v>
          </cell>
          <cell r="G347">
            <v>-6348.95</v>
          </cell>
          <cell r="H347">
            <v>-625.01</v>
          </cell>
        </row>
        <row r="348">
          <cell r="A348" t="str">
            <v>481003</v>
          </cell>
          <cell r="B348" t="str">
            <v>01993</v>
          </cell>
          <cell r="D348" t="str">
            <v>200</v>
          </cell>
          <cell r="E348" t="str">
            <v>2012-10-31</v>
          </cell>
          <cell r="F348" t="str">
            <v>470</v>
          </cell>
          <cell r="G348">
            <v>-5632.13</v>
          </cell>
          <cell r="H348">
            <v>-534.4</v>
          </cell>
        </row>
        <row r="349">
          <cell r="A349" t="str">
            <v>481003</v>
          </cell>
          <cell r="B349" t="str">
            <v>01943</v>
          </cell>
          <cell r="D349" t="str">
            <v>200</v>
          </cell>
          <cell r="E349" t="str">
            <v>2012-10-31</v>
          </cell>
          <cell r="F349" t="str">
            <v>470</v>
          </cell>
          <cell r="G349">
            <v>-2713.18</v>
          </cell>
          <cell r="H349">
            <v>-259.44</v>
          </cell>
        </row>
        <row r="350">
          <cell r="A350" t="str">
            <v>481003</v>
          </cell>
          <cell r="B350" t="str">
            <v>01953</v>
          </cell>
          <cell r="D350" t="str">
            <v>200</v>
          </cell>
          <cell r="E350" t="str">
            <v>2012-10-31</v>
          </cell>
          <cell r="F350" t="str">
            <v>470</v>
          </cell>
          <cell r="G350">
            <v>-142.63</v>
          </cell>
          <cell r="H350">
            <v>-14.04</v>
          </cell>
        </row>
        <row r="351">
          <cell r="A351" t="str">
            <v>481003</v>
          </cell>
          <cell r="B351" t="str">
            <v>01995</v>
          </cell>
          <cell r="D351" t="str">
            <v>200</v>
          </cell>
          <cell r="E351" t="str">
            <v>2012-10-31</v>
          </cell>
          <cell r="F351" t="str">
            <v>470</v>
          </cell>
          <cell r="G351">
            <v>-24497.71</v>
          </cell>
          <cell r="H351">
            <v>-2411.6</v>
          </cell>
        </row>
        <row r="352">
          <cell r="A352" t="str">
            <v>481003</v>
          </cell>
          <cell r="B352" t="str">
            <v>01994</v>
          </cell>
          <cell r="D352" t="str">
            <v>200</v>
          </cell>
          <cell r="E352" t="str">
            <v>2012-10-31</v>
          </cell>
          <cell r="F352" t="str">
            <v>470</v>
          </cell>
          <cell r="G352">
            <v>-33654.57</v>
          </cell>
          <cell r="H352">
            <v>-3313.02</v>
          </cell>
        </row>
        <row r="353">
          <cell r="A353" t="str">
            <v>481003</v>
          </cell>
          <cell r="B353" t="str">
            <v>01953</v>
          </cell>
          <cell r="D353" t="str">
            <v>200</v>
          </cell>
          <cell r="E353" t="str">
            <v>2012-10-31</v>
          </cell>
          <cell r="F353" t="str">
            <v>470</v>
          </cell>
          <cell r="G353">
            <v>-25075.84</v>
          </cell>
          <cell r="H353">
            <v>-2468.4899999999998</v>
          </cell>
        </row>
        <row r="354">
          <cell r="A354" t="str">
            <v>481003</v>
          </cell>
          <cell r="B354" t="str">
            <v>02192</v>
          </cell>
          <cell r="D354" t="str">
            <v>200</v>
          </cell>
          <cell r="E354" t="str">
            <v>2012-10-31</v>
          </cell>
          <cell r="F354" t="str">
            <v>470</v>
          </cell>
          <cell r="G354">
            <v>-1925.17</v>
          </cell>
          <cell r="H354">
            <v>-180.21</v>
          </cell>
        </row>
        <row r="355">
          <cell r="A355" t="str">
            <v>481003</v>
          </cell>
          <cell r="B355" t="str">
            <v>02192</v>
          </cell>
          <cell r="D355" t="str">
            <v>200</v>
          </cell>
          <cell r="E355" t="str">
            <v>2012-10-31</v>
          </cell>
          <cell r="F355" t="str">
            <v>470</v>
          </cell>
          <cell r="G355">
            <v>-112.96</v>
          </cell>
          <cell r="H355">
            <v>-10.65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2012-02-29</v>
          </cell>
          <cell r="F356" t="str">
            <v>472B</v>
          </cell>
          <cell r="G356">
            <v>-1907.94</v>
          </cell>
          <cell r="H356">
            <v>-193.21</v>
          </cell>
        </row>
        <row r="357">
          <cell r="A357" t="str">
            <v>481003</v>
          </cell>
          <cell r="B357" t="str">
            <v>01970</v>
          </cell>
          <cell r="D357" t="str">
            <v>200</v>
          </cell>
          <cell r="E357" t="str">
            <v>2012-05-31</v>
          </cell>
          <cell r="F357" t="str">
            <v>BINGV51348</v>
          </cell>
          <cell r="G357">
            <v>-9862.52</v>
          </cell>
          <cell r="H357">
            <v>-966.31</v>
          </cell>
        </row>
        <row r="358">
          <cell r="A358" t="str">
            <v>481003</v>
          </cell>
          <cell r="B358" t="str">
            <v>01971</v>
          </cell>
          <cell r="D358" t="str">
            <v>200</v>
          </cell>
          <cell r="E358" t="str">
            <v>2012-05-31</v>
          </cell>
          <cell r="F358" t="str">
            <v>BINGV51348</v>
          </cell>
          <cell r="G358">
            <v>-6046.67</v>
          </cell>
          <cell r="H358">
            <v>-592.44000000000005</v>
          </cell>
        </row>
        <row r="359">
          <cell r="A359" t="str">
            <v>481003</v>
          </cell>
          <cell r="B359" t="str">
            <v>01973</v>
          </cell>
          <cell r="D359" t="str">
            <v>200</v>
          </cell>
          <cell r="E359" t="str">
            <v>2012-05-31</v>
          </cell>
          <cell r="F359" t="str">
            <v>BINGV51348</v>
          </cell>
          <cell r="G359">
            <v>-7450.25</v>
          </cell>
          <cell r="H359">
            <v>-729.96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2012-05-31</v>
          </cell>
          <cell r="F360" t="str">
            <v>BINGV51348</v>
          </cell>
          <cell r="G360">
            <v>-19241.060000000001</v>
          </cell>
          <cell r="H360">
            <v>-1885.2</v>
          </cell>
        </row>
        <row r="361">
          <cell r="A361" t="str">
            <v>481003</v>
          </cell>
          <cell r="B361" t="str">
            <v>01989</v>
          </cell>
          <cell r="D361" t="str">
            <v>200</v>
          </cell>
          <cell r="E361" t="str">
            <v>2012-05-31</v>
          </cell>
          <cell r="F361" t="str">
            <v>BINGV51348</v>
          </cell>
          <cell r="G361">
            <v>-2198.15</v>
          </cell>
          <cell r="H361">
            <v>-215.37</v>
          </cell>
        </row>
        <row r="362">
          <cell r="A362" t="str">
            <v>481003</v>
          </cell>
          <cell r="B362" t="str">
            <v>01992</v>
          </cell>
          <cell r="D362" t="str">
            <v>200</v>
          </cell>
          <cell r="E362" t="str">
            <v>2012-05-31</v>
          </cell>
          <cell r="F362" t="str">
            <v>BINGV51348</v>
          </cell>
          <cell r="G362">
            <v>-50955.15</v>
          </cell>
          <cell r="H362">
            <v>-4992.4799999999996</v>
          </cell>
        </row>
        <row r="363">
          <cell r="A363" t="str">
            <v>481003</v>
          </cell>
          <cell r="B363" t="str">
            <v>15600</v>
          </cell>
          <cell r="D363" t="str">
            <v>200</v>
          </cell>
          <cell r="E363" t="str">
            <v>2012-12-31</v>
          </cell>
          <cell r="F363" t="str">
            <v>440</v>
          </cell>
          <cell r="G363">
            <v>-42912</v>
          </cell>
          <cell r="H363">
            <v>0</v>
          </cell>
        </row>
        <row r="364">
          <cell r="A364" t="str">
            <v>481003</v>
          </cell>
          <cell r="B364" t="str">
            <v>01954</v>
          </cell>
          <cell r="D364" t="str">
            <v>200</v>
          </cell>
          <cell r="E364" t="str">
            <v>2012-12-31</v>
          </cell>
          <cell r="F364" t="str">
            <v>472B</v>
          </cell>
          <cell r="G364">
            <v>-41.68</v>
          </cell>
          <cell r="H364">
            <v>-4.07</v>
          </cell>
        </row>
        <row r="365">
          <cell r="A365" t="str">
            <v>481003</v>
          </cell>
          <cell r="B365" t="str">
            <v>01991</v>
          </cell>
          <cell r="D365" t="str">
            <v>200</v>
          </cell>
          <cell r="E365" t="str">
            <v>2012-12-31</v>
          </cell>
          <cell r="F365" t="str">
            <v>472B</v>
          </cell>
          <cell r="G365">
            <v>-12.78</v>
          </cell>
          <cell r="H365">
            <v>-1.25</v>
          </cell>
        </row>
        <row r="366">
          <cell r="A366" t="str">
            <v>481003</v>
          </cell>
          <cell r="B366" t="str">
            <v>01943</v>
          </cell>
          <cell r="D366" t="str">
            <v>200</v>
          </cell>
          <cell r="E366" t="str">
            <v>2012-12-31</v>
          </cell>
          <cell r="F366" t="str">
            <v>472B</v>
          </cell>
          <cell r="G366">
            <v>-1324.46</v>
          </cell>
          <cell r="H366">
            <v>-123.97</v>
          </cell>
        </row>
        <row r="367">
          <cell r="A367" t="str">
            <v>481003</v>
          </cell>
          <cell r="B367" t="str">
            <v>01970</v>
          </cell>
          <cell r="D367" t="str">
            <v>200</v>
          </cell>
          <cell r="E367" t="str">
            <v>2012-12-31</v>
          </cell>
          <cell r="F367" t="str">
            <v>BINGV54321</v>
          </cell>
          <cell r="G367">
            <v>-2205.75</v>
          </cell>
          <cell r="H367">
            <v>-217.09</v>
          </cell>
        </row>
        <row r="368">
          <cell r="A368" t="str">
            <v>481003</v>
          </cell>
          <cell r="B368" t="str">
            <v>01971</v>
          </cell>
          <cell r="D368" t="str">
            <v>200</v>
          </cell>
          <cell r="E368" t="str">
            <v>2012-12-31</v>
          </cell>
          <cell r="F368" t="str">
            <v>BINGV54321</v>
          </cell>
          <cell r="G368">
            <v>-9406.7000000000007</v>
          </cell>
          <cell r="H368">
            <v>-925.8</v>
          </cell>
        </row>
        <row r="369">
          <cell r="A369" t="str">
            <v>481003</v>
          </cell>
          <cell r="B369" t="str">
            <v>01973</v>
          </cell>
          <cell r="D369" t="str">
            <v>200</v>
          </cell>
          <cell r="E369" t="str">
            <v>2012-12-31</v>
          </cell>
          <cell r="F369" t="str">
            <v>BINGV54321</v>
          </cell>
          <cell r="G369">
            <v>-4325.99</v>
          </cell>
          <cell r="H369">
            <v>-425.76</v>
          </cell>
        </row>
        <row r="370">
          <cell r="A370" t="str">
            <v>481003</v>
          </cell>
          <cell r="B370" t="str">
            <v>01986</v>
          </cell>
          <cell r="D370" t="str">
            <v>200</v>
          </cell>
          <cell r="E370" t="str">
            <v>2012-12-31</v>
          </cell>
          <cell r="F370" t="str">
            <v>BINGV54321</v>
          </cell>
          <cell r="G370">
            <v>-23347.42</v>
          </cell>
          <cell r="H370">
            <v>-2297.83</v>
          </cell>
        </row>
        <row r="371">
          <cell r="A371" t="str">
            <v>481003</v>
          </cell>
          <cell r="B371" t="str">
            <v>01989</v>
          </cell>
          <cell r="D371" t="str">
            <v>200</v>
          </cell>
          <cell r="E371" t="str">
            <v>2012-12-31</v>
          </cell>
          <cell r="F371" t="str">
            <v>BINGV54321</v>
          </cell>
          <cell r="G371">
            <v>-2442.11</v>
          </cell>
          <cell r="H371">
            <v>-240.35</v>
          </cell>
        </row>
        <row r="372">
          <cell r="A372" t="str">
            <v>481003</v>
          </cell>
          <cell r="B372" t="str">
            <v>01992</v>
          </cell>
          <cell r="D372" t="str">
            <v>200</v>
          </cell>
          <cell r="E372" t="str">
            <v>2012-12-31</v>
          </cell>
          <cell r="F372" t="str">
            <v>BINGV54321</v>
          </cell>
          <cell r="G372">
            <v>-61179.53</v>
          </cell>
          <cell r="H372">
            <v>-6021.24</v>
          </cell>
        </row>
        <row r="373">
          <cell r="A373" t="str">
            <v>481003</v>
          </cell>
          <cell r="B373" t="str">
            <v>01953</v>
          </cell>
          <cell r="D373" t="str">
            <v>200</v>
          </cell>
          <cell r="E373" t="str">
            <v>2012-12-31</v>
          </cell>
          <cell r="F373" t="str">
            <v>472B</v>
          </cell>
          <cell r="G373">
            <v>-170.23</v>
          </cell>
          <cell r="H373">
            <v>-16.62</v>
          </cell>
        </row>
        <row r="374">
          <cell r="A374" t="str">
            <v>481003</v>
          </cell>
          <cell r="B374" t="str">
            <v>02192</v>
          </cell>
          <cell r="D374" t="str">
            <v>200</v>
          </cell>
          <cell r="E374" t="str">
            <v>2012-12-31</v>
          </cell>
          <cell r="F374" t="str">
            <v>470</v>
          </cell>
          <cell r="G374">
            <v>-4373.54</v>
          </cell>
          <cell r="H374">
            <v>-409.37</v>
          </cell>
        </row>
        <row r="375">
          <cell r="A375" t="str">
            <v>481003</v>
          </cell>
          <cell r="B375" t="str">
            <v>01993</v>
          </cell>
          <cell r="D375" t="str">
            <v>200</v>
          </cell>
          <cell r="E375" t="str">
            <v>2012-12-31</v>
          </cell>
          <cell r="F375" t="str">
            <v>470</v>
          </cell>
          <cell r="G375">
            <v>-97.1</v>
          </cell>
          <cell r="H375">
            <v>-9.09</v>
          </cell>
        </row>
        <row r="376">
          <cell r="A376" t="str">
            <v>481003</v>
          </cell>
          <cell r="B376" t="str">
            <v>01990</v>
          </cell>
          <cell r="D376" t="str">
            <v>200</v>
          </cell>
          <cell r="E376" t="str">
            <v>2012-12-31</v>
          </cell>
          <cell r="F376" t="str">
            <v>470</v>
          </cell>
          <cell r="G376">
            <v>-76.459999999999994</v>
          </cell>
          <cell r="H376">
            <v>-7.48</v>
          </cell>
        </row>
        <row r="377">
          <cell r="A377" t="str">
            <v>481003</v>
          </cell>
          <cell r="B377" t="str">
            <v>01952</v>
          </cell>
          <cell r="D377" t="str">
            <v>200</v>
          </cell>
          <cell r="E377" t="str">
            <v>2012-12-31</v>
          </cell>
          <cell r="F377" t="str">
            <v>470</v>
          </cell>
          <cell r="G377">
            <v>-5.47</v>
          </cell>
          <cell r="H377">
            <v>-0.53</v>
          </cell>
        </row>
        <row r="378">
          <cell r="A378" t="str">
            <v>481003</v>
          </cell>
          <cell r="B378" t="str">
            <v>01969</v>
          </cell>
          <cell r="D378" t="str">
            <v>200</v>
          </cell>
          <cell r="E378" t="str">
            <v>2012-12-31</v>
          </cell>
          <cell r="F378" t="str">
            <v>470</v>
          </cell>
          <cell r="G378">
            <v>-11436.51</v>
          </cell>
          <cell r="H378">
            <v>-1121.1099999999999</v>
          </cell>
        </row>
        <row r="379">
          <cell r="A379" t="str">
            <v>481003</v>
          </cell>
          <cell r="B379" t="str">
            <v>01959</v>
          </cell>
          <cell r="D379" t="str">
            <v>200</v>
          </cell>
          <cell r="E379" t="str">
            <v>2012-12-31</v>
          </cell>
          <cell r="F379" t="str">
            <v>470</v>
          </cell>
          <cell r="G379">
            <v>-45567.23</v>
          </cell>
          <cell r="H379">
            <v>-4461.7</v>
          </cell>
        </row>
        <row r="380">
          <cell r="A380" t="str">
            <v>481003</v>
          </cell>
          <cell r="B380" t="str">
            <v>01987</v>
          </cell>
          <cell r="D380" t="str">
            <v>200</v>
          </cell>
          <cell r="E380" t="str">
            <v>2012-12-31</v>
          </cell>
          <cell r="F380" t="str">
            <v>470</v>
          </cell>
          <cell r="G380">
            <v>-16606.349999999999</v>
          </cell>
          <cell r="H380">
            <v>-1625.98</v>
          </cell>
        </row>
        <row r="381">
          <cell r="A381" t="str">
            <v>481003</v>
          </cell>
          <cell r="B381" t="str">
            <v>01986</v>
          </cell>
          <cell r="D381" t="str">
            <v>200</v>
          </cell>
          <cell r="E381" t="str">
            <v>2012-12-31</v>
          </cell>
          <cell r="F381" t="str">
            <v>470</v>
          </cell>
          <cell r="G381">
            <v>-6941.16</v>
          </cell>
          <cell r="H381">
            <v>-679.46</v>
          </cell>
        </row>
        <row r="382">
          <cell r="A382" t="str">
            <v>481003</v>
          </cell>
          <cell r="B382" t="str">
            <v>01990</v>
          </cell>
          <cell r="D382" t="str">
            <v>200</v>
          </cell>
          <cell r="E382" t="str">
            <v>2012-12-31</v>
          </cell>
          <cell r="F382" t="str">
            <v>470</v>
          </cell>
          <cell r="G382">
            <v>-36093.870000000003</v>
          </cell>
          <cell r="H382">
            <v>-3533.71</v>
          </cell>
        </row>
        <row r="383">
          <cell r="A383" t="str">
            <v>481003</v>
          </cell>
          <cell r="B383" t="str">
            <v>01959</v>
          </cell>
          <cell r="D383" t="str">
            <v>200</v>
          </cell>
          <cell r="E383" t="str">
            <v>2012-12-31</v>
          </cell>
          <cell r="F383" t="str">
            <v>470</v>
          </cell>
          <cell r="G383">
            <v>-121.54</v>
          </cell>
          <cell r="H383">
            <v>-11.92</v>
          </cell>
        </row>
        <row r="384">
          <cell r="A384" t="str">
            <v>481003</v>
          </cell>
          <cell r="B384" t="str">
            <v>01978</v>
          </cell>
          <cell r="D384" t="str">
            <v>200</v>
          </cell>
          <cell r="E384" t="str">
            <v>2012-12-31</v>
          </cell>
          <cell r="F384" t="str">
            <v>470</v>
          </cell>
          <cell r="G384">
            <v>-16935.400000000001</v>
          </cell>
          <cell r="H384">
            <v>-1658.2</v>
          </cell>
        </row>
        <row r="385">
          <cell r="A385" t="str">
            <v>481003</v>
          </cell>
          <cell r="B385" t="str">
            <v>01943</v>
          </cell>
          <cell r="D385" t="str">
            <v>200</v>
          </cell>
          <cell r="E385" t="str">
            <v>2012-12-31</v>
          </cell>
          <cell r="F385" t="str">
            <v>470</v>
          </cell>
          <cell r="G385">
            <v>-30.13</v>
          </cell>
          <cell r="H385">
            <v>-2.82</v>
          </cell>
        </row>
        <row r="386">
          <cell r="A386" t="str">
            <v>481003</v>
          </cell>
          <cell r="B386" t="str">
            <v>01994</v>
          </cell>
          <cell r="D386" t="str">
            <v>200</v>
          </cell>
          <cell r="E386" t="str">
            <v>2012-12-31</v>
          </cell>
          <cell r="F386" t="str">
            <v>470</v>
          </cell>
          <cell r="G386">
            <v>-4.53</v>
          </cell>
          <cell r="H386">
            <v>-0.44</v>
          </cell>
        </row>
        <row r="387">
          <cell r="A387" t="str">
            <v>481003</v>
          </cell>
          <cell r="B387" t="str">
            <v>01977</v>
          </cell>
          <cell r="D387" t="str">
            <v>200</v>
          </cell>
          <cell r="E387" t="str">
            <v>2012-12-31</v>
          </cell>
          <cell r="F387" t="str">
            <v>470</v>
          </cell>
          <cell r="G387">
            <v>-19383.16</v>
          </cell>
          <cell r="H387">
            <v>-1898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2012-12-31</v>
          </cell>
          <cell r="F388" t="str">
            <v>470</v>
          </cell>
          <cell r="G388">
            <v>-33578</v>
          </cell>
          <cell r="H388">
            <v>-3288.22</v>
          </cell>
        </row>
        <row r="389">
          <cell r="A389" t="str">
            <v>481003</v>
          </cell>
          <cell r="B389" t="str">
            <v>01974</v>
          </cell>
          <cell r="D389" t="str">
            <v>200</v>
          </cell>
          <cell r="E389" t="str">
            <v>2012-12-31</v>
          </cell>
          <cell r="F389" t="str">
            <v>470</v>
          </cell>
          <cell r="G389">
            <v>-11194.35</v>
          </cell>
          <cell r="H389">
            <v>-1095.6600000000001</v>
          </cell>
        </row>
        <row r="390">
          <cell r="A390" t="str">
            <v>481003</v>
          </cell>
          <cell r="B390" t="str">
            <v>01978</v>
          </cell>
          <cell r="D390" t="str">
            <v>200</v>
          </cell>
          <cell r="E390" t="str">
            <v>2012-12-31</v>
          </cell>
          <cell r="F390" t="str">
            <v>470</v>
          </cell>
          <cell r="G390">
            <v>-19.79</v>
          </cell>
          <cell r="H390">
            <v>-1.93</v>
          </cell>
        </row>
        <row r="391">
          <cell r="A391" t="str">
            <v>481003</v>
          </cell>
          <cell r="B391" t="str">
            <v>01968</v>
          </cell>
          <cell r="D391" t="str">
            <v>200</v>
          </cell>
          <cell r="E391" t="str">
            <v>2012-12-31</v>
          </cell>
          <cell r="F391" t="str">
            <v>470</v>
          </cell>
          <cell r="G391">
            <v>-5582.61</v>
          </cell>
          <cell r="H391">
            <v>-546.70000000000005</v>
          </cell>
        </row>
        <row r="392">
          <cell r="A392" t="str">
            <v>481003</v>
          </cell>
          <cell r="B392" t="str">
            <v>01993</v>
          </cell>
          <cell r="D392" t="str">
            <v>200</v>
          </cell>
          <cell r="E392" t="str">
            <v>2012-12-31</v>
          </cell>
          <cell r="F392" t="str">
            <v>470</v>
          </cell>
          <cell r="G392">
            <v>-3890.33</v>
          </cell>
          <cell r="H392">
            <v>-364.14</v>
          </cell>
        </row>
        <row r="393">
          <cell r="A393" t="str">
            <v>481003</v>
          </cell>
          <cell r="B393" t="str">
            <v>01943</v>
          </cell>
          <cell r="D393" t="str">
            <v>200</v>
          </cell>
          <cell r="E393" t="str">
            <v>2012-12-31</v>
          </cell>
          <cell r="F393" t="str">
            <v>470</v>
          </cell>
          <cell r="G393">
            <v>-454.01</v>
          </cell>
          <cell r="H393">
            <v>-42.5</v>
          </cell>
        </row>
        <row r="394">
          <cell r="A394" t="str">
            <v>481003</v>
          </cell>
          <cell r="B394" t="str">
            <v>01953</v>
          </cell>
          <cell r="D394" t="str">
            <v>200</v>
          </cell>
          <cell r="E394" t="str">
            <v>2012-12-31</v>
          </cell>
          <cell r="F394" t="str">
            <v>470</v>
          </cell>
          <cell r="G394">
            <v>-52.9</v>
          </cell>
          <cell r="H394">
            <v>-5.19</v>
          </cell>
        </row>
        <row r="395">
          <cell r="A395" t="str">
            <v>481003</v>
          </cell>
          <cell r="B395" t="str">
            <v>01953</v>
          </cell>
          <cell r="D395" t="str">
            <v>200</v>
          </cell>
          <cell r="E395" t="str">
            <v>2012-12-31</v>
          </cell>
          <cell r="F395" t="str">
            <v>470</v>
          </cell>
          <cell r="G395">
            <v>-22402.7</v>
          </cell>
          <cell r="H395">
            <v>-2193.6</v>
          </cell>
        </row>
        <row r="396">
          <cell r="A396" t="str">
            <v>481003</v>
          </cell>
          <cell r="B396" t="str">
            <v>01994</v>
          </cell>
          <cell r="D396" t="str">
            <v>200</v>
          </cell>
          <cell r="E396" t="str">
            <v>2012-12-31</v>
          </cell>
          <cell r="F396" t="str">
            <v>470</v>
          </cell>
          <cell r="G396">
            <v>-32465.24</v>
          </cell>
          <cell r="H396">
            <v>-3178.48</v>
          </cell>
        </row>
        <row r="397">
          <cell r="A397" t="str">
            <v>481003</v>
          </cell>
          <cell r="B397" t="str">
            <v>01995</v>
          </cell>
          <cell r="D397" t="str">
            <v>200</v>
          </cell>
          <cell r="E397" t="str">
            <v>2012-12-31</v>
          </cell>
          <cell r="F397" t="str">
            <v>470</v>
          </cell>
          <cell r="G397">
            <v>-20679.16</v>
          </cell>
          <cell r="H397">
            <v>-2025.56</v>
          </cell>
        </row>
        <row r="398">
          <cell r="A398" t="str">
            <v>481003</v>
          </cell>
          <cell r="B398" t="str">
            <v>02192</v>
          </cell>
          <cell r="D398" t="str">
            <v>200</v>
          </cell>
          <cell r="E398" t="str">
            <v>2012-12-31</v>
          </cell>
          <cell r="F398" t="str">
            <v>470</v>
          </cell>
          <cell r="G398">
            <v>-152.09</v>
          </cell>
          <cell r="H398">
            <v>-14.24</v>
          </cell>
        </row>
        <row r="399">
          <cell r="A399" t="str">
            <v>481003</v>
          </cell>
          <cell r="B399" t="str">
            <v>01970</v>
          </cell>
          <cell r="D399" t="str">
            <v>200</v>
          </cell>
          <cell r="E399" t="str">
            <v>2012-08-31</v>
          </cell>
          <cell r="F399" t="str">
            <v>BINGV52595</v>
          </cell>
          <cell r="G399">
            <v>-6872.39</v>
          </cell>
          <cell r="H399">
            <v>-673.34</v>
          </cell>
        </row>
        <row r="400">
          <cell r="A400" t="str">
            <v>481003</v>
          </cell>
          <cell r="B400" t="str">
            <v>01971</v>
          </cell>
          <cell r="D400" t="str">
            <v>200</v>
          </cell>
          <cell r="E400" t="str">
            <v>2012-08-31</v>
          </cell>
          <cell r="F400" t="str">
            <v>BINGV52595</v>
          </cell>
          <cell r="G400">
            <v>-9129.4</v>
          </cell>
          <cell r="H400">
            <v>-894.48</v>
          </cell>
        </row>
        <row r="401">
          <cell r="A401" t="str">
            <v>481003</v>
          </cell>
          <cell r="B401" t="str">
            <v>01973</v>
          </cell>
          <cell r="D401" t="str">
            <v>200</v>
          </cell>
          <cell r="E401" t="str">
            <v>2012-08-31</v>
          </cell>
          <cell r="F401" t="str">
            <v>BINGV52595</v>
          </cell>
          <cell r="G401">
            <v>-5625.35</v>
          </cell>
          <cell r="H401">
            <v>-551.16</v>
          </cell>
        </row>
        <row r="402">
          <cell r="A402" t="str">
            <v>481003</v>
          </cell>
          <cell r="B402" t="str">
            <v>01986</v>
          </cell>
          <cell r="D402" t="str">
            <v>200</v>
          </cell>
          <cell r="E402" t="str">
            <v>2012-08-31</v>
          </cell>
          <cell r="F402" t="str">
            <v>BINGV52595</v>
          </cell>
          <cell r="G402">
            <v>-21910</v>
          </cell>
          <cell r="H402">
            <v>-2146.6999999999998</v>
          </cell>
        </row>
        <row r="403">
          <cell r="A403" t="str">
            <v>481003</v>
          </cell>
          <cell r="B403" t="str">
            <v>01989</v>
          </cell>
          <cell r="D403" t="str">
            <v>200</v>
          </cell>
          <cell r="E403" t="str">
            <v>2012-08-31</v>
          </cell>
          <cell r="F403" t="str">
            <v>BINGV52595</v>
          </cell>
          <cell r="G403">
            <v>-5379.88</v>
          </cell>
          <cell r="H403">
            <v>-527.11</v>
          </cell>
        </row>
        <row r="404">
          <cell r="A404" t="str">
            <v>481003</v>
          </cell>
          <cell r="B404" t="str">
            <v>01992</v>
          </cell>
          <cell r="D404" t="str">
            <v>200</v>
          </cell>
          <cell r="E404" t="str">
            <v>2012-08-31</v>
          </cell>
          <cell r="F404" t="str">
            <v>BINGV52595</v>
          </cell>
          <cell r="G404">
            <v>-60145.79</v>
          </cell>
          <cell r="H404">
            <v>-5892.96</v>
          </cell>
        </row>
        <row r="405">
          <cell r="A405" t="str">
            <v>481003</v>
          </cell>
          <cell r="B405" t="str">
            <v>01953</v>
          </cell>
          <cell r="D405" t="str">
            <v>200</v>
          </cell>
          <cell r="E405" t="str">
            <v>2012-07-31</v>
          </cell>
          <cell r="F405" t="str">
            <v>472B</v>
          </cell>
          <cell r="G405">
            <v>-156.99</v>
          </cell>
          <cell r="H405">
            <v>-15.38</v>
          </cell>
        </row>
        <row r="406">
          <cell r="A406" t="str">
            <v>481003</v>
          </cell>
          <cell r="B406" t="str">
            <v>01991</v>
          </cell>
          <cell r="D406" t="str">
            <v>200</v>
          </cell>
          <cell r="E406" t="str">
            <v>2012-09-30</v>
          </cell>
          <cell r="F406" t="str">
            <v>472B</v>
          </cell>
          <cell r="G406">
            <v>-11.09</v>
          </cell>
          <cell r="H406">
            <v>-1.0900000000000001</v>
          </cell>
        </row>
        <row r="407">
          <cell r="A407" t="str">
            <v>481003</v>
          </cell>
          <cell r="B407" t="str">
            <v>01954</v>
          </cell>
          <cell r="D407" t="str">
            <v>200</v>
          </cell>
          <cell r="E407" t="str">
            <v>2012-07-31</v>
          </cell>
          <cell r="F407" t="str">
            <v>472B</v>
          </cell>
          <cell r="G407">
            <v>-35.68</v>
          </cell>
          <cell r="H407">
            <v>-3.5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2012-09-30</v>
          </cell>
          <cell r="F408" t="str">
            <v>472B</v>
          </cell>
          <cell r="G408">
            <v>-4983.04</v>
          </cell>
          <cell r="H408">
            <v>-516.82000000000005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2012-09-30</v>
          </cell>
          <cell r="F409" t="str">
            <v>472B</v>
          </cell>
          <cell r="G409">
            <v>-189.54</v>
          </cell>
          <cell r="H409">
            <v>-18.57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2012-09-30</v>
          </cell>
          <cell r="F410" t="str">
            <v>472B</v>
          </cell>
          <cell r="G410">
            <v>-41.56</v>
          </cell>
          <cell r="H410">
            <v>-4.07</v>
          </cell>
        </row>
        <row r="411">
          <cell r="A411" t="str">
            <v>481003</v>
          </cell>
          <cell r="B411" t="str">
            <v>01943</v>
          </cell>
          <cell r="D411" t="str">
            <v>200</v>
          </cell>
          <cell r="E411" t="str">
            <v>2012-07-31</v>
          </cell>
          <cell r="F411" t="str">
            <v>472B</v>
          </cell>
          <cell r="G411">
            <v>-5381.23</v>
          </cell>
          <cell r="H411">
            <v>-558.12</v>
          </cell>
        </row>
        <row r="412">
          <cell r="A412" t="str">
            <v>481003</v>
          </cell>
          <cell r="B412" t="str">
            <v>01991</v>
          </cell>
          <cell r="D412" t="str">
            <v>200</v>
          </cell>
          <cell r="E412" t="str">
            <v>2012-07-31</v>
          </cell>
          <cell r="F412" t="str">
            <v>472B</v>
          </cell>
          <cell r="G412">
            <v>-8.51</v>
          </cell>
          <cell r="H412">
            <v>-0.68</v>
          </cell>
        </row>
        <row r="413">
          <cell r="A413" t="str">
            <v>481003</v>
          </cell>
          <cell r="B413" t="str">
            <v>01993</v>
          </cell>
          <cell r="D413" t="str">
            <v>200</v>
          </cell>
          <cell r="E413" t="str">
            <v>2012-07-31</v>
          </cell>
          <cell r="F413" t="str">
            <v>470</v>
          </cell>
          <cell r="G413">
            <v>-332.78</v>
          </cell>
          <cell r="H413">
            <v>-34.51</v>
          </cell>
        </row>
        <row r="414">
          <cell r="A414" t="str">
            <v>481003</v>
          </cell>
          <cell r="B414" t="str">
            <v>01952</v>
          </cell>
          <cell r="D414" t="str">
            <v>200</v>
          </cell>
          <cell r="E414" t="str">
            <v>2012-07-31</v>
          </cell>
          <cell r="F414" t="str">
            <v>470</v>
          </cell>
          <cell r="G414">
            <v>-21.88</v>
          </cell>
          <cell r="H414">
            <v>-2.14</v>
          </cell>
        </row>
        <row r="415">
          <cell r="A415" t="str">
            <v>481003</v>
          </cell>
          <cell r="B415" t="str">
            <v>01969</v>
          </cell>
          <cell r="D415" t="str">
            <v>200</v>
          </cell>
          <cell r="E415" t="str">
            <v>2012-07-31</v>
          </cell>
          <cell r="F415" t="str">
            <v>470</v>
          </cell>
          <cell r="G415">
            <v>-16.25</v>
          </cell>
          <cell r="H415">
            <v>-1.59</v>
          </cell>
        </row>
        <row r="416">
          <cell r="A416" t="str">
            <v>481003</v>
          </cell>
          <cell r="B416" t="str">
            <v>01990</v>
          </cell>
          <cell r="D416" t="str">
            <v>200</v>
          </cell>
          <cell r="E416" t="str">
            <v>2012-07-31</v>
          </cell>
          <cell r="F416" t="str">
            <v>470</v>
          </cell>
          <cell r="G416">
            <v>-28.16</v>
          </cell>
          <cell r="H416">
            <v>-2.76</v>
          </cell>
        </row>
        <row r="417">
          <cell r="A417" t="str">
            <v>481003</v>
          </cell>
          <cell r="B417" t="str">
            <v>01969</v>
          </cell>
          <cell r="D417" t="str">
            <v>200</v>
          </cell>
          <cell r="E417" t="str">
            <v>2012-07-31</v>
          </cell>
          <cell r="F417" t="str">
            <v>470</v>
          </cell>
          <cell r="G417">
            <v>-10847.93</v>
          </cell>
          <cell r="H417">
            <v>-1062.6400000000001</v>
          </cell>
        </row>
        <row r="418">
          <cell r="A418" t="str">
            <v>481003</v>
          </cell>
          <cell r="B418" t="str">
            <v>01995</v>
          </cell>
          <cell r="D418" t="str">
            <v>200</v>
          </cell>
          <cell r="E418" t="str">
            <v>2012-07-31</v>
          </cell>
          <cell r="F418" t="str">
            <v>470</v>
          </cell>
          <cell r="G418">
            <v>-0.02</v>
          </cell>
          <cell r="H418">
            <v>0</v>
          </cell>
        </row>
        <row r="419">
          <cell r="A419" t="str">
            <v>481003</v>
          </cell>
          <cell r="B419" t="str">
            <v>01990</v>
          </cell>
          <cell r="D419" t="str">
            <v>200</v>
          </cell>
          <cell r="E419" t="str">
            <v>2012-07-31</v>
          </cell>
          <cell r="F419" t="str">
            <v>470</v>
          </cell>
          <cell r="G419">
            <v>-35323.35</v>
          </cell>
          <cell r="H419">
            <v>-3460.25</v>
          </cell>
        </row>
        <row r="420">
          <cell r="A420" t="str">
            <v>481003</v>
          </cell>
          <cell r="B420" t="str">
            <v>01959</v>
          </cell>
          <cell r="D420" t="str">
            <v>200</v>
          </cell>
          <cell r="E420" t="str">
            <v>2012-07-31</v>
          </cell>
          <cell r="F420" t="str">
            <v>470</v>
          </cell>
          <cell r="G420">
            <v>-48435.47</v>
          </cell>
          <cell r="H420">
            <v>-4744.72</v>
          </cell>
        </row>
        <row r="421">
          <cell r="A421" t="str">
            <v>481003</v>
          </cell>
          <cell r="B421" t="str">
            <v>01978</v>
          </cell>
          <cell r="D421" t="str">
            <v>200</v>
          </cell>
          <cell r="E421" t="str">
            <v>2012-07-31</v>
          </cell>
          <cell r="F421" t="str">
            <v>470</v>
          </cell>
          <cell r="G421">
            <v>-19538.150000000001</v>
          </cell>
          <cell r="H421">
            <v>-1913.91</v>
          </cell>
        </row>
        <row r="422">
          <cell r="A422" t="str">
            <v>481003</v>
          </cell>
          <cell r="B422" t="str">
            <v>01987</v>
          </cell>
          <cell r="D422" t="str">
            <v>200</v>
          </cell>
          <cell r="E422" t="str">
            <v>2012-07-31</v>
          </cell>
          <cell r="F422" t="str">
            <v>470</v>
          </cell>
          <cell r="G422">
            <v>-18677.37</v>
          </cell>
          <cell r="H422">
            <v>-1829.62</v>
          </cell>
        </row>
        <row r="423">
          <cell r="A423" t="str">
            <v>481003</v>
          </cell>
          <cell r="B423" t="str">
            <v>01986</v>
          </cell>
          <cell r="D423" t="str">
            <v>200</v>
          </cell>
          <cell r="E423" t="str">
            <v>2012-07-31</v>
          </cell>
          <cell r="F423" t="str">
            <v>470</v>
          </cell>
          <cell r="G423">
            <v>-3889.69</v>
          </cell>
          <cell r="H423">
            <v>-381.04</v>
          </cell>
        </row>
        <row r="424">
          <cell r="A424" t="str">
            <v>481003</v>
          </cell>
          <cell r="B424" t="str">
            <v>01959</v>
          </cell>
          <cell r="D424" t="str">
            <v>200</v>
          </cell>
          <cell r="E424" t="str">
            <v>2012-07-31</v>
          </cell>
          <cell r="F424" t="str">
            <v>470</v>
          </cell>
          <cell r="G424">
            <v>-247.23</v>
          </cell>
          <cell r="H424">
            <v>-24.22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2012-07-31</v>
          </cell>
          <cell r="F425" t="str">
            <v>470</v>
          </cell>
          <cell r="G425">
            <v>-229.61</v>
          </cell>
          <cell r="H425">
            <v>-23.81</v>
          </cell>
        </row>
        <row r="426">
          <cell r="A426" t="str">
            <v>481003</v>
          </cell>
          <cell r="B426" t="str">
            <v>01994</v>
          </cell>
          <cell r="D426" t="str">
            <v>200</v>
          </cell>
          <cell r="E426" t="str">
            <v>2012-07-31</v>
          </cell>
          <cell r="F426" t="str">
            <v>470</v>
          </cell>
          <cell r="G426">
            <v>-33.770000000000003</v>
          </cell>
          <cell r="H426">
            <v>-3.31</v>
          </cell>
        </row>
        <row r="427">
          <cell r="A427" t="str">
            <v>481003</v>
          </cell>
          <cell r="B427" t="str">
            <v>01977</v>
          </cell>
          <cell r="D427" t="str">
            <v>200</v>
          </cell>
          <cell r="E427" t="str">
            <v>2012-07-31</v>
          </cell>
          <cell r="F427" t="str">
            <v>470</v>
          </cell>
          <cell r="G427">
            <v>-22122.11</v>
          </cell>
          <cell r="H427">
            <v>-2167.09</v>
          </cell>
        </row>
        <row r="428">
          <cell r="A428" t="str">
            <v>481003</v>
          </cell>
          <cell r="B428" t="str">
            <v>01968</v>
          </cell>
          <cell r="D428" t="str">
            <v>200</v>
          </cell>
          <cell r="E428" t="str">
            <v>2012-07-31</v>
          </cell>
          <cell r="F428" t="str">
            <v>470</v>
          </cell>
          <cell r="G428">
            <v>-9.68</v>
          </cell>
          <cell r="H428">
            <v>-0.95</v>
          </cell>
        </row>
        <row r="429">
          <cell r="A429" t="str">
            <v>481003</v>
          </cell>
          <cell r="B429" t="str">
            <v>01987</v>
          </cell>
          <cell r="D429" t="str">
            <v>200</v>
          </cell>
          <cell r="E429" t="str">
            <v>2012-07-31</v>
          </cell>
          <cell r="F429" t="str">
            <v>470</v>
          </cell>
          <cell r="G429">
            <v>-0.03</v>
          </cell>
          <cell r="H429">
            <v>0</v>
          </cell>
        </row>
        <row r="430">
          <cell r="A430" t="str">
            <v>481003</v>
          </cell>
          <cell r="B430" t="str">
            <v>01974</v>
          </cell>
          <cell r="D430" t="str">
            <v>200</v>
          </cell>
          <cell r="E430" t="str">
            <v>2012-07-31</v>
          </cell>
          <cell r="F430" t="str">
            <v>470</v>
          </cell>
          <cell r="G430">
            <v>-9951.91</v>
          </cell>
          <cell r="H430">
            <v>-974.86</v>
          </cell>
        </row>
        <row r="431">
          <cell r="A431" t="str">
            <v>481003</v>
          </cell>
          <cell r="B431" t="str">
            <v>01952</v>
          </cell>
          <cell r="D431" t="str">
            <v>200</v>
          </cell>
          <cell r="E431" t="str">
            <v>2012-07-31</v>
          </cell>
          <cell r="F431" t="str">
            <v>470</v>
          </cell>
          <cell r="G431">
            <v>-34827.82</v>
          </cell>
          <cell r="H431">
            <v>-3411.67</v>
          </cell>
        </row>
        <row r="432">
          <cell r="A432" t="str">
            <v>481003</v>
          </cell>
          <cell r="B432" t="str">
            <v>01993</v>
          </cell>
          <cell r="D432" t="str">
            <v>200</v>
          </cell>
          <cell r="E432" t="str">
            <v>2012-07-31</v>
          </cell>
          <cell r="F432" t="str">
            <v>470</v>
          </cell>
          <cell r="G432">
            <v>-4431.6499999999996</v>
          </cell>
          <cell r="H432">
            <v>-459.64</v>
          </cell>
        </row>
        <row r="433">
          <cell r="A433" t="str">
            <v>481003</v>
          </cell>
          <cell r="B433" t="str">
            <v>01968</v>
          </cell>
          <cell r="D433" t="str">
            <v>200</v>
          </cell>
          <cell r="E433" t="str">
            <v>2012-07-31</v>
          </cell>
          <cell r="F433" t="str">
            <v>470</v>
          </cell>
          <cell r="G433">
            <v>-5423.97</v>
          </cell>
          <cell r="H433">
            <v>-531.30999999999995</v>
          </cell>
        </row>
        <row r="434">
          <cell r="A434" t="str">
            <v>481003</v>
          </cell>
          <cell r="B434" t="str">
            <v>01943</v>
          </cell>
          <cell r="D434" t="str">
            <v>200</v>
          </cell>
          <cell r="E434" t="str">
            <v>2012-07-31</v>
          </cell>
          <cell r="F434" t="str">
            <v>470</v>
          </cell>
          <cell r="G434">
            <v>-2719.21</v>
          </cell>
          <cell r="H434">
            <v>-282.02</v>
          </cell>
        </row>
        <row r="435">
          <cell r="A435" t="str">
            <v>481003</v>
          </cell>
          <cell r="B435" t="str">
            <v>01953</v>
          </cell>
          <cell r="D435" t="str">
            <v>200</v>
          </cell>
          <cell r="E435" t="str">
            <v>2012-07-31</v>
          </cell>
          <cell r="F435" t="str">
            <v>470</v>
          </cell>
          <cell r="G435">
            <v>-63.7</v>
          </cell>
          <cell r="H435">
            <v>-6.24</v>
          </cell>
        </row>
        <row r="436">
          <cell r="A436" t="str">
            <v>481003</v>
          </cell>
          <cell r="B436" t="str">
            <v>01986</v>
          </cell>
          <cell r="D436" t="str">
            <v>200</v>
          </cell>
          <cell r="E436" t="str">
            <v>2012-07-31</v>
          </cell>
          <cell r="F436" t="str">
            <v>470</v>
          </cell>
          <cell r="G436">
            <v>-0.02</v>
          </cell>
          <cell r="H436">
            <v>0</v>
          </cell>
        </row>
        <row r="437">
          <cell r="A437" t="str">
            <v>481003</v>
          </cell>
          <cell r="B437" t="str">
            <v>01995</v>
          </cell>
          <cell r="D437" t="str">
            <v>200</v>
          </cell>
          <cell r="E437" t="str">
            <v>2012-07-31</v>
          </cell>
          <cell r="F437" t="str">
            <v>470</v>
          </cell>
          <cell r="G437">
            <v>-24945.16</v>
          </cell>
          <cell r="H437">
            <v>-2443.65</v>
          </cell>
        </row>
        <row r="438">
          <cell r="A438" t="str">
            <v>481003</v>
          </cell>
          <cell r="B438" t="str">
            <v>01994</v>
          </cell>
          <cell r="D438" t="str">
            <v>200</v>
          </cell>
          <cell r="E438" t="str">
            <v>2012-07-31</v>
          </cell>
          <cell r="F438" t="str">
            <v>470</v>
          </cell>
          <cell r="G438">
            <v>-33628.26</v>
          </cell>
          <cell r="H438">
            <v>-3294.22</v>
          </cell>
        </row>
        <row r="439">
          <cell r="A439" t="str">
            <v>481003</v>
          </cell>
          <cell r="B439" t="str">
            <v>01953</v>
          </cell>
          <cell r="D439" t="str">
            <v>200</v>
          </cell>
          <cell r="E439" t="str">
            <v>2012-07-31</v>
          </cell>
          <cell r="F439" t="str">
            <v>470</v>
          </cell>
          <cell r="G439">
            <v>-21382.66</v>
          </cell>
          <cell r="H439">
            <v>-2094.63</v>
          </cell>
        </row>
        <row r="440">
          <cell r="A440" t="str">
            <v>481003</v>
          </cell>
          <cell r="B440" t="str">
            <v>01970</v>
          </cell>
          <cell r="D440" t="str">
            <v>200</v>
          </cell>
          <cell r="E440" t="str">
            <v>2012-09-30</v>
          </cell>
          <cell r="F440" t="str">
            <v>BINGV53029</v>
          </cell>
          <cell r="G440">
            <v>20043.18</v>
          </cell>
          <cell r="H440">
            <v>1954.2</v>
          </cell>
        </row>
        <row r="441">
          <cell r="A441" t="str">
            <v>481003</v>
          </cell>
          <cell r="B441" t="str">
            <v>01971</v>
          </cell>
          <cell r="D441" t="str">
            <v>200</v>
          </cell>
          <cell r="E441" t="str">
            <v>2012-09-30</v>
          </cell>
          <cell r="F441" t="str">
            <v>BINGV53029</v>
          </cell>
          <cell r="G441">
            <v>-10242.719999999999</v>
          </cell>
          <cell r="H441">
            <v>-1003.56</v>
          </cell>
        </row>
        <row r="442">
          <cell r="A442" t="str">
            <v>481003</v>
          </cell>
          <cell r="B442" t="str">
            <v>01973</v>
          </cell>
          <cell r="D442" t="str">
            <v>200</v>
          </cell>
          <cell r="E442" t="str">
            <v>2012-09-30</v>
          </cell>
          <cell r="F442" t="str">
            <v>BINGV53029</v>
          </cell>
          <cell r="G442">
            <v>-5974.41</v>
          </cell>
          <cell r="H442">
            <v>-585.36</v>
          </cell>
        </row>
        <row r="443">
          <cell r="A443" t="str">
            <v>481003</v>
          </cell>
          <cell r="B443" t="str">
            <v>01986</v>
          </cell>
          <cell r="D443" t="str">
            <v>200</v>
          </cell>
          <cell r="E443" t="str">
            <v>2012-09-30</v>
          </cell>
          <cell r="F443" t="str">
            <v>BINGV53029</v>
          </cell>
          <cell r="G443">
            <v>-26314.25</v>
          </cell>
          <cell r="H443">
            <v>-2578.2199999999998</v>
          </cell>
        </row>
        <row r="444">
          <cell r="A444" t="str">
            <v>481003</v>
          </cell>
          <cell r="B444" t="str">
            <v>01989</v>
          </cell>
          <cell r="D444" t="str">
            <v>200</v>
          </cell>
          <cell r="E444" t="str">
            <v>2012-09-30</v>
          </cell>
          <cell r="F444" t="str">
            <v>BINGV53029</v>
          </cell>
          <cell r="G444">
            <v>-4384.05</v>
          </cell>
          <cell r="H444">
            <v>-429.54</v>
          </cell>
        </row>
        <row r="445">
          <cell r="A445" t="str">
            <v>481003</v>
          </cell>
          <cell r="B445" t="str">
            <v>01992</v>
          </cell>
          <cell r="D445" t="str">
            <v>200</v>
          </cell>
          <cell r="E445" t="str">
            <v>2012-09-30</v>
          </cell>
          <cell r="F445" t="str">
            <v>BINGV53029</v>
          </cell>
          <cell r="G445">
            <v>-66120.2</v>
          </cell>
          <cell r="H445">
            <v>-6478.32</v>
          </cell>
        </row>
        <row r="446">
          <cell r="A446" t="str">
            <v>481003</v>
          </cell>
          <cell r="B446" t="str">
            <v>01995</v>
          </cell>
          <cell r="D446" t="str">
            <v>200</v>
          </cell>
          <cell r="E446" t="str">
            <v>2012-08-31</v>
          </cell>
          <cell r="F446" t="str">
            <v>470</v>
          </cell>
          <cell r="G446">
            <v>-24.25</v>
          </cell>
          <cell r="H446">
            <v>-2.38</v>
          </cell>
        </row>
        <row r="447">
          <cell r="A447" t="str">
            <v>481003</v>
          </cell>
          <cell r="B447" t="str">
            <v>01978</v>
          </cell>
          <cell r="D447" t="str">
            <v>200</v>
          </cell>
          <cell r="E447" t="str">
            <v>2012-08-31</v>
          </cell>
          <cell r="F447" t="str">
            <v>470</v>
          </cell>
          <cell r="G447">
            <v>-25132.92</v>
          </cell>
          <cell r="H447">
            <v>-2434.6799999999998</v>
          </cell>
        </row>
        <row r="448">
          <cell r="A448" t="str">
            <v>481003</v>
          </cell>
          <cell r="B448" t="str">
            <v>01959</v>
          </cell>
          <cell r="D448" t="str">
            <v>200</v>
          </cell>
          <cell r="E448" t="str">
            <v>2012-08-31</v>
          </cell>
          <cell r="F448" t="str">
            <v>470</v>
          </cell>
          <cell r="G448">
            <v>-57000.91</v>
          </cell>
          <cell r="H448">
            <v>-5583.77</v>
          </cell>
        </row>
        <row r="449">
          <cell r="A449" t="str">
            <v>481003</v>
          </cell>
          <cell r="B449" t="str">
            <v>01959</v>
          </cell>
          <cell r="D449" t="str">
            <v>200</v>
          </cell>
          <cell r="E449" t="str">
            <v>2012-08-31</v>
          </cell>
          <cell r="F449" t="str">
            <v>470</v>
          </cell>
          <cell r="G449">
            <v>-189.59</v>
          </cell>
          <cell r="H449">
            <v>-18.57</v>
          </cell>
        </row>
        <row r="450">
          <cell r="A450" t="str">
            <v>481003</v>
          </cell>
          <cell r="B450" t="str">
            <v>01990</v>
          </cell>
          <cell r="D450" t="str">
            <v>200</v>
          </cell>
          <cell r="E450" t="str">
            <v>2012-08-31</v>
          </cell>
          <cell r="F450" t="str">
            <v>470</v>
          </cell>
          <cell r="G450">
            <v>-44535.92</v>
          </cell>
          <cell r="H450">
            <v>-4362.71</v>
          </cell>
        </row>
        <row r="451">
          <cell r="A451" t="str">
            <v>481003</v>
          </cell>
          <cell r="B451" t="str">
            <v>01987</v>
          </cell>
          <cell r="D451" t="str">
            <v>200</v>
          </cell>
          <cell r="E451" t="str">
            <v>2012-08-31</v>
          </cell>
          <cell r="F451" t="str">
            <v>470</v>
          </cell>
          <cell r="G451">
            <v>-22924.86</v>
          </cell>
          <cell r="H451">
            <v>-2245.71</v>
          </cell>
        </row>
        <row r="452">
          <cell r="A452" t="str">
            <v>481003</v>
          </cell>
          <cell r="B452" t="str">
            <v>01943</v>
          </cell>
          <cell r="D452" t="str">
            <v>200</v>
          </cell>
          <cell r="E452" t="str">
            <v>2012-08-31</v>
          </cell>
          <cell r="F452" t="str">
            <v>470</v>
          </cell>
          <cell r="G452">
            <v>-268.98</v>
          </cell>
          <cell r="H452">
            <v>-27.9</v>
          </cell>
        </row>
        <row r="453">
          <cell r="A453" t="str">
            <v>481003</v>
          </cell>
          <cell r="B453" t="str">
            <v>01994</v>
          </cell>
          <cell r="D453" t="str">
            <v>200</v>
          </cell>
          <cell r="E453" t="str">
            <v>2012-08-31</v>
          </cell>
          <cell r="F453" t="str">
            <v>470</v>
          </cell>
          <cell r="G453">
            <v>-101.6</v>
          </cell>
          <cell r="H453">
            <v>-9.9499999999999993</v>
          </cell>
        </row>
        <row r="454">
          <cell r="A454" t="str">
            <v>481003</v>
          </cell>
          <cell r="B454" t="str">
            <v>01986</v>
          </cell>
          <cell r="D454" t="str">
            <v>200</v>
          </cell>
          <cell r="E454" t="str">
            <v>2012-08-31</v>
          </cell>
          <cell r="F454" t="str">
            <v>470</v>
          </cell>
          <cell r="G454">
            <v>-4645.97</v>
          </cell>
          <cell r="H454">
            <v>-455.12</v>
          </cell>
        </row>
        <row r="455">
          <cell r="A455" t="str">
            <v>481003</v>
          </cell>
          <cell r="B455" t="str">
            <v>01974</v>
          </cell>
          <cell r="D455" t="str">
            <v>200</v>
          </cell>
          <cell r="E455" t="str">
            <v>2012-08-31</v>
          </cell>
          <cell r="F455" t="str">
            <v>470</v>
          </cell>
          <cell r="G455">
            <v>-7.95</v>
          </cell>
          <cell r="H455">
            <v>-0.78</v>
          </cell>
        </row>
        <row r="456">
          <cell r="A456" t="str">
            <v>481003</v>
          </cell>
          <cell r="B456" t="str">
            <v>01977</v>
          </cell>
          <cell r="D456" t="str">
            <v>200</v>
          </cell>
          <cell r="E456" t="str">
            <v>2012-08-31</v>
          </cell>
          <cell r="F456" t="str">
            <v>470</v>
          </cell>
          <cell r="G456">
            <v>-26036.28</v>
          </cell>
          <cell r="H456">
            <v>-2550.4899999999998</v>
          </cell>
        </row>
        <row r="457">
          <cell r="A457" t="str">
            <v>481003</v>
          </cell>
          <cell r="B457" t="str">
            <v>01968</v>
          </cell>
          <cell r="D457" t="str">
            <v>200</v>
          </cell>
          <cell r="E457" t="str">
            <v>2012-08-31</v>
          </cell>
          <cell r="F457" t="str">
            <v>470</v>
          </cell>
          <cell r="G457">
            <v>-23.64</v>
          </cell>
          <cell r="H457">
            <v>-2.3199999999999998</v>
          </cell>
        </row>
        <row r="458">
          <cell r="A458" t="str">
            <v>481003</v>
          </cell>
          <cell r="B458" t="str">
            <v>01987</v>
          </cell>
          <cell r="D458" t="str">
            <v>200</v>
          </cell>
          <cell r="E458" t="str">
            <v>2012-08-31</v>
          </cell>
          <cell r="F458" t="str">
            <v>470</v>
          </cell>
          <cell r="G458">
            <v>-5.37</v>
          </cell>
          <cell r="H458">
            <v>-0.53</v>
          </cell>
        </row>
        <row r="459">
          <cell r="A459" t="str">
            <v>481003</v>
          </cell>
          <cell r="B459" t="str">
            <v>01952</v>
          </cell>
          <cell r="D459" t="str">
            <v>200</v>
          </cell>
          <cell r="E459" t="str">
            <v>2012-08-31</v>
          </cell>
          <cell r="F459" t="str">
            <v>470</v>
          </cell>
          <cell r="G459">
            <v>-42786.76</v>
          </cell>
          <cell r="H459">
            <v>-4191.37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2012-08-31</v>
          </cell>
          <cell r="F460" t="str">
            <v>470</v>
          </cell>
          <cell r="G460">
            <v>-9558.7900000000009</v>
          </cell>
          <cell r="H460">
            <v>-936.36</v>
          </cell>
        </row>
        <row r="461">
          <cell r="A461" t="str">
            <v>481003</v>
          </cell>
          <cell r="B461" t="str">
            <v>01978</v>
          </cell>
          <cell r="D461" t="str">
            <v>200</v>
          </cell>
          <cell r="E461" t="str">
            <v>2012-08-31</v>
          </cell>
          <cell r="F461" t="str">
            <v>470</v>
          </cell>
          <cell r="G461">
            <v>-21.44</v>
          </cell>
          <cell r="H461">
            <v>-2.1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2012-08-31</v>
          </cell>
          <cell r="F462" t="str">
            <v>470</v>
          </cell>
          <cell r="G462">
            <v>-5656.45</v>
          </cell>
          <cell r="H462">
            <v>-586.66</v>
          </cell>
        </row>
        <row r="463">
          <cell r="A463" t="str">
            <v>481003</v>
          </cell>
          <cell r="B463" t="str">
            <v>01994</v>
          </cell>
          <cell r="D463" t="str">
            <v>200</v>
          </cell>
          <cell r="E463" t="str">
            <v>2012-08-31</v>
          </cell>
          <cell r="F463" t="str">
            <v>470</v>
          </cell>
          <cell r="G463">
            <v>-40117.599999999999</v>
          </cell>
          <cell r="H463">
            <v>-3929.91</v>
          </cell>
        </row>
        <row r="464">
          <cell r="A464" t="str">
            <v>481003</v>
          </cell>
          <cell r="B464" t="str">
            <v>01995</v>
          </cell>
          <cell r="D464" t="str">
            <v>200</v>
          </cell>
          <cell r="E464" t="str">
            <v>2012-08-31</v>
          </cell>
          <cell r="F464" t="str">
            <v>470</v>
          </cell>
          <cell r="G464">
            <v>-32148.17</v>
          </cell>
          <cell r="H464">
            <v>-3149.23</v>
          </cell>
        </row>
        <row r="465">
          <cell r="A465" t="str">
            <v>481003</v>
          </cell>
          <cell r="B465" t="str">
            <v>01953</v>
          </cell>
          <cell r="D465" t="str">
            <v>200</v>
          </cell>
          <cell r="E465" t="str">
            <v>2012-08-31</v>
          </cell>
          <cell r="F465" t="str">
            <v>470</v>
          </cell>
          <cell r="G465">
            <v>-27360.69</v>
          </cell>
          <cell r="H465">
            <v>-2680.23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2012-08-31</v>
          </cell>
          <cell r="F466" t="str">
            <v>470</v>
          </cell>
          <cell r="G466">
            <v>-5869.63</v>
          </cell>
          <cell r="H466">
            <v>-574.98</v>
          </cell>
        </row>
        <row r="467">
          <cell r="A467" t="str">
            <v>481003</v>
          </cell>
          <cell r="B467" t="str">
            <v>01943</v>
          </cell>
          <cell r="D467" t="str">
            <v>200</v>
          </cell>
          <cell r="E467" t="str">
            <v>2012-08-31</v>
          </cell>
          <cell r="F467" t="str">
            <v>470</v>
          </cell>
          <cell r="G467">
            <v>-3206.17</v>
          </cell>
          <cell r="H467">
            <v>-332.54</v>
          </cell>
        </row>
        <row r="468">
          <cell r="A468" t="str">
            <v>481003</v>
          </cell>
          <cell r="B468" t="str">
            <v>01953</v>
          </cell>
          <cell r="D468" t="str">
            <v>200</v>
          </cell>
          <cell r="E468" t="str">
            <v>2012-08-31</v>
          </cell>
          <cell r="F468" t="str">
            <v>470</v>
          </cell>
          <cell r="G468">
            <v>-167.35</v>
          </cell>
          <cell r="H468">
            <v>-16.39</v>
          </cell>
        </row>
        <row r="469">
          <cell r="A469" t="str">
            <v>481003</v>
          </cell>
          <cell r="B469" t="str">
            <v>01953</v>
          </cell>
          <cell r="D469" t="str">
            <v>200</v>
          </cell>
          <cell r="E469" t="str">
            <v>2012-08-31</v>
          </cell>
          <cell r="F469" t="str">
            <v>472B</v>
          </cell>
          <cell r="G469">
            <v>-195.49</v>
          </cell>
          <cell r="H469">
            <v>-19.149999999999999</v>
          </cell>
        </row>
        <row r="470">
          <cell r="A470" t="str">
            <v>481003</v>
          </cell>
          <cell r="B470" t="str">
            <v>01954</v>
          </cell>
          <cell r="D470" t="str">
            <v>200</v>
          </cell>
          <cell r="E470" t="str">
            <v>2012-08-31</v>
          </cell>
          <cell r="F470" t="str">
            <v>472B</v>
          </cell>
          <cell r="G470">
            <v>-34.56</v>
          </cell>
          <cell r="H470">
            <v>-3.39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2012-09-30</v>
          </cell>
          <cell r="F471" t="str">
            <v>470</v>
          </cell>
          <cell r="G471">
            <v>-19.95</v>
          </cell>
          <cell r="H471">
            <v>-1.96</v>
          </cell>
        </row>
        <row r="472">
          <cell r="A472" t="str">
            <v>481003</v>
          </cell>
          <cell r="B472" t="str">
            <v>01952</v>
          </cell>
          <cell r="D472" t="str">
            <v>200</v>
          </cell>
          <cell r="E472" t="str">
            <v>2012-09-30</v>
          </cell>
          <cell r="F472" t="str">
            <v>470</v>
          </cell>
          <cell r="G472">
            <v>-34990.54</v>
          </cell>
          <cell r="H472">
            <v>-3442.96</v>
          </cell>
        </row>
        <row r="473">
          <cell r="A473" t="str">
            <v>481003</v>
          </cell>
          <cell r="B473" t="str">
            <v>01974</v>
          </cell>
          <cell r="D473" t="str">
            <v>200</v>
          </cell>
          <cell r="E473" t="str">
            <v>2012-09-30</v>
          </cell>
          <cell r="F473" t="str">
            <v>470</v>
          </cell>
          <cell r="G473">
            <v>-9298.5300000000007</v>
          </cell>
          <cell r="H473">
            <v>-914.96</v>
          </cell>
        </row>
        <row r="474">
          <cell r="A474" t="str">
            <v>481003</v>
          </cell>
          <cell r="B474" t="str">
            <v>01978</v>
          </cell>
          <cell r="D474" t="str">
            <v>200</v>
          </cell>
          <cell r="E474" t="str">
            <v>2012-09-30</v>
          </cell>
          <cell r="F474" t="str">
            <v>470</v>
          </cell>
          <cell r="G474">
            <v>-107.03</v>
          </cell>
          <cell r="H474">
            <v>-10.53</v>
          </cell>
        </row>
        <row r="475">
          <cell r="A475" t="str">
            <v>481003</v>
          </cell>
          <cell r="B475" t="str">
            <v>01993</v>
          </cell>
          <cell r="D475" t="str">
            <v>200</v>
          </cell>
          <cell r="E475" t="str">
            <v>2012-09-30</v>
          </cell>
          <cell r="F475" t="str">
            <v>470</v>
          </cell>
          <cell r="G475">
            <v>-4541.01</v>
          </cell>
          <cell r="H475">
            <v>-470.97</v>
          </cell>
        </row>
        <row r="476">
          <cell r="A476" t="str">
            <v>481003</v>
          </cell>
          <cell r="B476" t="str">
            <v>01968</v>
          </cell>
          <cell r="D476" t="str">
            <v>200</v>
          </cell>
          <cell r="E476" t="str">
            <v>2012-09-30</v>
          </cell>
          <cell r="F476" t="str">
            <v>470</v>
          </cell>
          <cell r="G476">
            <v>-4933.71</v>
          </cell>
          <cell r="H476">
            <v>-485.51</v>
          </cell>
        </row>
        <row r="477">
          <cell r="A477" t="str">
            <v>481003</v>
          </cell>
          <cell r="B477" t="str">
            <v>01943</v>
          </cell>
          <cell r="D477" t="str">
            <v>200</v>
          </cell>
          <cell r="E477" t="str">
            <v>2012-09-30</v>
          </cell>
          <cell r="F477" t="str">
            <v>470</v>
          </cell>
          <cell r="G477">
            <v>-2992.75</v>
          </cell>
          <cell r="H477">
            <v>-310.39999999999998</v>
          </cell>
        </row>
        <row r="478">
          <cell r="A478" t="str">
            <v>481003</v>
          </cell>
          <cell r="B478" t="str">
            <v>01953</v>
          </cell>
          <cell r="D478" t="str">
            <v>200</v>
          </cell>
          <cell r="E478" t="str">
            <v>2012-09-30</v>
          </cell>
          <cell r="F478" t="str">
            <v>470</v>
          </cell>
          <cell r="G478">
            <v>-152.88</v>
          </cell>
          <cell r="H478">
            <v>-15.03</v>
          </cell>
        </row>
        <row r="479">
          <cell r="A479" t="str">
            <v>481003</v>
          </cell>
          <cell r="B479" t="str">
            <v>01991</v>
          </cell>
          <cell r="D479" t="str">
            <v>200</v>
          </cell>
          <cell r="E479" t="str">
            <v>2012-08-31</v>
          </cell>
          <cell r="F479" t="str">
            <v>472B</v>
          </cell>
          <cell r="G479">
            <v>-6.7</v>
          </cell>
          <cell r="H479">
            <v>-0.66</v>
          </cell>
        </row>
        <row r="480">
          <cell r="A480" t="str">
            <v>481003</v>
          </cell>
          <cell r="B480" t="str">
            <v>01994</v>
          </cell>
          <cell r="D480" t="str">
            <v>200</v>
          </cell>
          <cell r="E480" t="str">
            <v>2012-09-30</v>
          </cell>
          <cell r="F480" t="str">
            <v>470</v>
          </cell>
          <cell r="G480">
            <v>-32016.17</v>
          </cell>
          <cell r="H480">
            <v>-3150.24</v>
          </cell>
        </row>
        <row r="481">
          <cell r="A481" t="str">
            <v>481003</v>
          </cell>
          <cell r="B481" t="str">
            <v>01953</v>
          </cell>
          <cell r="D481" t="str">
            <v>200</v>
          </cell>
          <cell r="E481" t="str">
            <v>2012-09-30</v>
          </cell>
          <cell r="F481" t="str">
            <v>470</v>
          </cell>
          <cell r="G481">
            <v>-21667.24</v>
          </cell>
          <cell r="H481">
            <v>-2132.1999999999998</v>
          </cell>
        </row>
        <row r="482">
          <cell r="A482" t="str">
            <v>481003</v>
          </cell>
          <cell r="B482" t="str">
            <v>01995</v>
          </cell>
          <cell r="D482" t="str">
            <v>200</v>
          </cell>
          <cell r="E482" t="str">
            <v>2012-09-30</v>
          </cell>
          <cell r="F482" t="str">
            <v>470</v>
          </cell>
          <cell r="G482">
            <v>-24585.68</v>
          </cell>
          <cell r="H482">
            <v>-2419.12</v>
          </cell>
        </row>
        <row r="483">
          <cell r="A483" t="str">
            <v>481003</v>
          </cell>
          <cell r="B483" t="str">
            <v>01993</v>
          </cell>
          <cell r="D483" t="str">
            <v>200</v>
          </cell>
          <cell r="E483" t="str">
            <v>2012-09-30</v>
          </cell>
          <cell r="F483" t="str">
            <v>470</v>
          </cell>
          <cell r="G483">
            <v>-534.91999999999996</v>
          </cell>
          <cell r="H483">
            <v>-55.48</v>
          </cell>
        </row>
        <row r="484">
          <cell r="A484" t="str">
            <v>481003</v>
          </cell>
          <cell r="B484" t="str">
            <v>01969</v>
          </cell>
          <cell r="D484" t="str">
            <v>200</v>
          </cell>
          <cell r="E484" t="str">
            <v>2012-09-30</v>
          </cell>
          <cell r="F484" t="str">
            <v>470</v>
          </cell>
          <cell r="G484">
            <v>-10.15</v>
          </cell>
          <cell r="H484">
            <v>-1</v>
          </cell>
        </row>
        <row r="485">
          <cell r="A485" t="str">
            <v>481003</v>
          </cell>
          <cell r="B485" t="str">
            <v>01952</v>
          </cell>
          <cell r="D485" t="str">
            <v>200</v>
          </cell>
          <cell r="E485" t="str">
            <v>2012-09-30</v>
          </cell>
          <cell r="F485" t="str">
            <v>470</v>
          </cell>
          <cell r="G485">
            <v>-32.51</v>
          </cell>
          <cell r="H485">
            <v>-3.2</v>
          </cell>
        </row>
        <row r="486">
          <cell r="A486" t="str">
            <v>481003</v>
          </cell>
          <cell r="B486" t="str">
            <v>01969</v>
          </cell>
          <cell r="D486" t="str">
            <v>200</v>
          </cell>
          <cell r="E486" t="str">
            <v>2012-09-30</v>
          </cell>
          <cell r="F486" t="str">
            <v>470</v>
          </cell>
          <cell r="G486">
            <v>-8609.7199999999993</v>
          </cell>
          <cell r="H486">
            <v>-846.58</v>
          </cell>
        </row>
        <row r="487">
          <cell r="A487" t="str">
            <v>481003</v>
          </cell>
          <cell r="B487" t="str">
            <v>01995</v>
          </cell>
          <cell r="D487" t="str">
            <v>200</v>
          </cell>
          <cell r="E487" t="str">
            <v>2012-09-30</v>
          </cell>
          <cell r="F487" t="str">
            <v>470</v>
          </cell>
          <cell r="G487">
            <v>-54.65</v>
          </cell>
          <cell r="H487">
            <v>-5.37</v>
          </cell>
        </row>
        <row r="488">
          <cell r="A488" t="str">
            <v>481003</v>
          </cell>
          <cell r="B488" t="str">
            <v>01959</v>
          </cell>
          <cell r="D488" t="str">
            <v>200</v>
          </cell>
          <cell r="E488" t="str">
            <v>2012-09-30</v>
          </cell>
          <cell r="F488" t="str">
            <v>470</v>
          </cell>
          <cell r="G488">
            <v>-48090.080000000002</v>
          </cell>
          <cell r="H488">
            <v>-4731.91</v>
          </cell>
        </row>
        <row r="489">
          <cell r="A489" t="str">
            <v>481003</v>
          </cell>
          <cell r="B489" t="str">
            <v>01978</v>
          </cell>
          <cell r="D489" t="str">
            <v>200</v>
          </cell>
          <cell r="E489" t="str">
            <v>2012-09-30</v>
          </cell>
          <cell r="F489" t="str">
            <v>470</v>
          </cell>
          <cell r="G489">
            <v>-19619.810000000001</v>
          </cell>
          <cell r="H489">
            <v>-1930.43</v>
          </cell>
        </row>
        <row r="490">
          <cell r="A490" t="str">
            <v>481003</v>
          </cell>
          <cell r="B490" t="str">
            <v>01987</v>
          </cell>
          <cell r="D490" t="str">
            <v>200</v>
          </cell>
          <cell r="E490" t="str">
            <v>2012-09-30</v>
          </cell>
          <cell r="F490" t="str">
            <v>470</v>
          </cell>
          <cell r="G490">
            <v>-18462.71</v>
          </cell>
          <cell r="H490">
            <v>-1816.65</v>
          </cell>
        </row>
        <row r="491">
          <cell r="A491" t="str">
            <v>481003</v>
          </cell>
          <cell r="B491" t="str">
            <v>01943</v>
          </cell>
          <cell r="D491" t="str">
            <v>200</v>
          </cell>
          <cell r="E491" t="str">
            <v>2012-09-30</v>
          </cell>
          <cell r="F491" t="str">
            <v>470</v>
          </cell>
          <cell r="G491">
            <v>-333.02</v>
          </cell>
          <cell r="H491">
            <v>-34.54</v>
          </cell>
        </row>
        <row r="492">
          <cell r="A492" t="str">
            <v>481003</v>
          </cell>
          <cell r="B492" t="str">
            <v>01990</v>
          </cell>
          <cell r="D492" t="str">
            <v>200</v>
          </cell>
          <cell r="E492" t="str">
            <v>2012-09-30</v>
          </cell>
          <cell r="F492" t="str">
            <v>470</v>
          </cell>
          <cell r="G492">
            <v>-37220.49</v>
          </cell>
          <cell r="H492">
            <v>-3662.4</v>
          </cell>
        </row>
        <row r="493">
          <cell r="A493" t="str">
            <v>481003</v>
          </cell>
          <cell r="B493" t="str">
            <v>01986</v>
          </cell>
          <cell r="D493" t="str">
            <v>200</v>
          </cell>
          <cell r="E493" t="str">
            <v>2012-09-30</v>
          </cell>
          <cell r="F493" t="str">
            <v>470</v>
          </cell>
          <cell r="G493">
            <v>-5093.97</v>
          </cell>
          <cell r="H493">
            <v>-501.27</v>
          </cell>
        </row>
        <row r="494">
          <cell r="A494" t="str">
            <v>481003</v>
          </cell>
          <cell r="B494" t="str">
            <v>01959</v>
          </cell>
          <cell r="D494" t="str">
            <v>200</v>
          </cell>
          <cell r="E494" t="str">
            <v>2012-09-30</v>
          </cell>
          <cell r="F494" t="str">
            <v>470</v>
          </cell>
          <cell r="G494">
            <v>-70.84</v>
          </cell>
          <cell r="H494">
            <v>-6.97</v>
          </cell>
        </row>
        <row r="495">
          <cell r="A495" t="str">
            <v>481003</v>
          </cell>
          <cell r="B495" t="str">
            <v>01994</v>
          </cell>
          <cell r="D495" t="str">
            <v>200</v>
          </cell>
          <cell r="E495" t="str">
            <v>2012-09-30</v>
          </cell>
          <cell r="F495" t="str">
            <v>470</v>
          </cell>
          <cell r="G495">
            <v>-37.909999999999997</v>
          </cell>
          <cell r="H495">
            <v>-3.72</v>
          </cell>
        </row>
        <row r="496">
          <cell r="A496" t="str">
            <v>481003</v>
          </cell>
          <cell r="B496" t="str">
            <v>01977</v>
          </cell>
          <cell r="D496" t="str">
            <v>200</v>
          </cell>
          <cell r="E496" t="str">
            <v>2012-09-30</v>
          </cell>
          <cell r="F496" t="str">
            <v>470</v>
          </cell>
          <cell r="G496">
            <v>-20331.38</v>
          </cell>
          <cell r="H496">
            <v>-2000.5</v>
          </cell>
        </row>
        <row r="497">
          <cell r="A497" t="str">
            <v>481003</v>
          </cell>
          <cell r="B497" t="str">
            <v>01968</v>
          </cell>
          <cell r="D497" t="str">
            <v>200</v>
          </cell>
          <cell r="E497" t="str">
            <v>2012-09-30</v>
          </cell>
          <cell r="F497" t="str">
            <v>470</v>
          </cell>
          <cell r="G497">
            <v>-47.92</v>
          </cell>
          <cell r="H497">
            <v>-4.72</v>
          </cell>
        </row>
        <row r="498">
          <cell r="A498" t="str">
            <v>481003</v>
          </cell>
          <cell r="B498" t="str">
            <v>01943</v>
          </cell>
          <cell r="D498" t="str">
            <v>200</v>
          </cell>
          <cell r="E498" t="str">
            <v>2012-08-31</v>
          </cell>
          <cell r="F498" t="str">
            <v>472B</v>
          </cell>
          <cell r="G498">
            <v>-4360.96</v>
          </cell>
          <cell r="H498">
            <v>-452.3</v>
          </cell>
        </row>
        <row r="499">
          <cell r="A499" t="str">
            <v>481003</v>
          </cell>
          <cell r="B499" t="str">
            <v>01993</v>
          </cell>
          <cell r="D499" t="str">
            <v>200</v>
          </cell>
          <cell r="E499" t="str">
            <v>2012-08-31</v>
          </cell>
          <cell r="F499" t="str">
            <v>470</v>
          </cell>
          <cell r="G499">
            <v>-609.91999999999996</v>
          </cell>
          <cell r="H499">
            <v>-63.26</v>
          </cell>
        </row>
        <row r="500">
          <cell r="A500" t="str">
            <v>481003</v>
          </cell>
          <cell r="B500" t="str">
            <v>01990</v>
          </cell>
          <cell r="D500" t="str">
            <v>200</v>
          </cell>
          <cell r="E500" t="str">
            <v>2012-08-31</v>
          </cell>
          <cell r="F500" t="str">
            <v>470</v>
          </cell>
          <cell r="G500">
            <v>-31.63</v>
          </cell>
          <cell r="H500">
            <v>-3.1</v>
          </cell>
        </row>
        <row r="501">
          <cell r="A501" t="str">
            <v>481003</v>
          </cell>
          <cell r="B501" t="str">
            <v>01952</v>
          </cell>
          <cell r="D501" t="str">
            <v>200</v>
          </cell>
          <cell r="E501" t="str">
            <v>2012-08-31</v>
          </cell>
          <cell r="F501" t="str">
            <v>470</v>
          </cell>
          <cell r="G501">
            <v>-24.49</v>
          </cell>
          <cell r="H501">
            <v>-2.4</v>
          </cell>
        </row>
        <row r="502">
          <cell r="A502" t="str">
            <v>481003</v>
          </cell>
          <cell r="B502" t="str">
            <v>01969</v>
          </cell>
          <cell r="D502" t="str">
            <v>200</v>
          </cell>
          <cell r="E502" t="str">
            <v>2012-08-31</v>
          </cell>
          <cell r="F502" t="str">
            <v>470</v>
          </cell>
          <cell r="G502">
            <v>-11416.66</v>
          </cell>
          <cell r="H502">
            <v>-1118.3699999999999</v>
          </cell>
        </row>
        <row r="503">
          <cell r="A503" t="str">
            <v>481003</v>
          </cell>
          <cell r="B503" t="str">
            <v>01977</v>
          </cell>
          <cell r="D503" t="str">
            <v>200</v>
          </cell>
          <cell r="E503" t="str">
            <v>2012-08-31</v>
          </cell>
          <cell r="F503" t="str">
            <v>470</v>
          </cell>
          <cell r="G503">
            <v>-0.02</v>
          </cell>
          <cell r="H503">
            <v>0</v>
          </cell>
        </row>
        <row r="504">
          <cell r="A504" t="str">
            <v>481003</v>
          </cell>
          <cell r="B504" t="str">
            <v>01988</v>
          </cell>
          <cell r="D504" t="str">
            <v>200</v>
          </cell>
          <cell r="E504" t="str">
            <v>2012-02-29</v>
          </cell>
          <cell r="F504" t="str">
            <v>470</v>
          </cell>
          <cell r="G504">
            <v>-10174.17</v>
          </cell>
          <cell r="H504">
            <v>-996.19</v>
          </cell>
        </row>
        <row r="505">
          <cell r="A505" t="str">
            <v>481003</v>
          </cell>
          <cell r="B505" t="str">
            <v>01993</v>
          </cell>
          <cell r="D505" t="str">
            <v>200</v>
          </cell>
          <cell r="E505" t="str">
            <v>2012-02-29</v>
          </cell>
          <cell r="F505" t="str">
            <v>470</v>
          </cell>
          <cell r="G505">
            <v>-170.9</v>
          </cell>
          <cell r="H505">
            <v>-17.3</v>
          </cell>
        </row>
        <row r="506">
          <cell r="A506" t="str">
            <v>481003</v>
          </cell>
          <cell r="B506" t="str">
            <v>01969</v>
          </cell>
          <cell r="D506" t="str">
            <v>200</v>
          </cell>
          <cell r="E506" t="str">
            <v>2012-02-29</v>
          </cell>
          <cell r="F506" t="str">
            <v>470</v>
          </cell>
          <cell r="G506">
            <v>-6.22</v>
          </cell>
          <cell r="H506">
            <v>-0.6</v>
          </cell>
        </row>
        <row r="507">
          <cell r="A507" t="str">
            <v>481003</v>
          </cell>
          <cell r="B507" t="str">
            <v>01952</v>
          </cell>
          <cell r="D507" t="str">
            <v>200</v>
          </cell>
          <cell r="E507" t="str">
            <v>2012-02-29</v>
          </cell>
          <cell r="F507" t="str">
            <v>470</v>
          </cell>
          <cell r="G507">
            <v>-55.98</v>
          </cell>
          <cell r="H507">
            <v>-5.49</v>
          </cell>
        </row>
        <row r="508">
          <cell r="A508" t="str">
            <v>481003</v>
          </cell>
          <cell r="B508" t="str">
            <v>01990</v>
          </cell>
          <cell r="D508" t="str">
            <v>200</v>
          </cell>
          <cell r="E508" t="str">
            <v>2012-02-29</v>
          </cell>
          <cell r="F508" t="str">
            <v>470</v>
          </cell>
          <cell r="G508">
            <v>-10.89</v>
          </cell>
          <cell r="H508">
            <v>-1.07</v>
          </cell>
        </row>
        <row r="509">
          <cell r="A509" t="str">
            <v>481003</v>
          </cell>
          <cell r="B509" t="str">
            <v>01969</v>
          </cell>
          <cell r="D509" t="str">
            <v>200</v>
          </cell>
          <cell r="E509" t="str">
            <v>2012-02-29</v>
          </cell>
          <cell r="F509" t="str">
            <v>470</v>
          </cell>
          <cell r="G509">
            <v>-8923.7800000000007</v>
          </cell>
          <cell r="H509">
            <v>-873.24</v>
          </cell>
        </row>
        <row r="510">
          <cell r="A510" t="str">
            <v>481003</v>
          </cell>
          <cell r="B510" t="str">
            <v>01959</v>
          </cell>
          <cell r="D510" t="str">
            <v>200</v>
          </cell>
          <cell r="E510" t="str">
            <v>2012-02-29</v>
          </cell>
          <cell r="F510" t="str">
            <v>470</v>
          </cell>
          <cell r="G510">
            <v>-45801.73</v>
          </cell>
          <cell r="H510">
            <v>-4484.6400000000003</v>
          </cell>
        </row>
        <row r="511">
          <cell r="A511" t="str">
            <v>481003</v>
          </cell>
          <cell r="B511" t="str">
            <v>01990</v>
          </cell>
          <cell r="D511" t="str">
            <v>200</v>
          </cell>
          <cell r="E511" t="str">
            <v>2012-02-29</v>
          </cell>
          <cell r="F511" t="str">
            <v>470</v>
          </cell>
          <cell r="G511">
            <v>-32690.27</v>
          </cell>
          <cell r="H511">
            <v>-3201.06</v>
          </cell>
        </row>
        <row r="512">
          <cell r="A512" t="str">
            <v>481003</v>
          </cell>
          <cell r="B512" t="str">
            <v>01986</v>
          </cell>
          <cell r="D512" t="str">
            <v>200</v>
          </cell>
          <cell r="E512" t="str">
            <v>2012-02-29</v>
          </cell>
          <cell r="F512" t="str">
            <v>470</v>
          </cell>
          <cell r="G512">
            <v>-3048.65</v>
          </cell>
          <cell r="H512">
            <v>-298.61</v>
          </cell>
        </row>
        <row r="513">
          <cell r="A513" t="str">
            <v>481003</v>
          </cell>
          <cell r="B513" t="str">
            <v>01987</v>
          </cell>
          <cell r="D513" t="str">
            <v>200</v>
          </cell>
          <cell r="E513" t="str">
            <v>2012-02-29</v>
          </cell>
          <cell r="F513" t="str">
            <v>470</v>
          </cell>
          <cell r="G513">
            <v>-18944.439999999999</v>
          </cell>
          <cell r="H513">
            <v>-1855.05</v>
          </cell>
        </row>
        <row r="514">
          <cell r="A514" t="str">
            <v>481003</v>
          </cell>
          <cell r="B514" t="str">
            <v>01978</v>
          </cell>
          <cell r="D514" t="str">
            <v>200</v>
          </cell>
          <cell r="E514" t="str">
            <v>2012-02-29</v>
          </cell>
          <cell r="F514" t="str">
            <v>470</v>
          </cell>
          <cell r="G514">
            <v>-17865.919999999998</v>
          </cell>
          <cell r="H514">
            <v>-1749.4</v>
          </cell>
        </row>
        <row r="515">
          <cell r="A515" t="str">
            <v>481003</v>
          </cell>
          <cell r="B515" t="str">
            <v>01959</v>
          </cell>
          <cell r="D515" t="str">
            <v>200</v>
          </cell>
          <cell r="E515" t="str">
            <v>2012-02-29</v>
          </cell>
          <cell r="F515" t="str">
            <v>470</v>
          </cell>
          <cell r="G515">
            <v>-145.25</v>
          </cell>
          <cell r="H515">
            <v>-14.21</v>
          </cell>
        </row>
        <row r="516">
          <cell r="A516" t="str">
            <v>481003</v>
          </cell>
          <cell r="B516" t="str">
            <v>01943</v>
          </cell>
          <cell r="D516" t="str">
            <v>200</v>
          </cell>
          <cell r="E516" t="str">
            <v>2012-02-29</v>
          </cell>
          <cell r="F516" t="str">
            <v>470</v>
          </cell>
          <cell r="G516">
            <v>-35.06</v>
          </cell>
          <cell r="H516">
            <v>-3.55</v>
          </cell>
        </row>
        <row r="517">
          <cell r="A517" t="str">
            <v>481003</v>
          </cell>
          <cell r="B517" t="str">
            <v>01988</v>
          </cell>
          <cell r="D517" t="str">
            <v>200</v>
          </cell>
          <cell r="E517" t="str">
            <v>2012-02-29</v>
          </cell>
          <cell r="F517" t="str">
            <v>470</v>
          </cell>
          <cell r="G517">
            <v>-11.81</v>
          </cell>
          <cell r="H517">
            <v>-1.1599999999999999</v>
          </cell>
        </row>
        <row r="518">
          <cell r="A518" t="str">
            <v>481003</v>
          </cell>
          <cell r="B518" t="str">
            <v>01977</v>
          </cell>
          <cell r="D518" t="str">
            <v>200</v>
          </cell>
          <cell r="E518" t="str">
            <v>2012-02-29</v>
          </cell>
          <cell r="F518" t="str">
            <v>470</v>
          </cell>
          <cell r="G518">
            <v>-18553.88</v>
          </cell>
          <cell r="H518">
            <v>-1816.78</v>
          </cell>
        </row>
        <row r="519">
          <cell r="A519" t="str">
            <v>481003</v>
          </cell>
          <cell r="B519" t="str">
            <v>01968</v>
          </cell>
          <cell r="D519" t="str">
            <v>200</v>
          </cell>
          <cell r="E519" t="str">
            <v>2012-02-29</v>
          </cell>
          <cell r="F519" t="str">
            <v>470</v>
          </cell>
          <cell r="G519">
            <v>-31.24</v>
          </cell>
          <cell r="H519">
            <v>-3.06</v>
          </cell>
        </row>
        <row r="520">
          <cell r="A520" t="str">
            <v>481003</v>
          </cell>
          <cell r="B520" t="str">
            <v>01987</v>
          </cell>
          <cell r="D520" t="str">
            <v>200</v>
          </cell>
          <cell r="E520" t="str">
            <v>2012-02-29</v>
          </cell>
          <cell r="F520" t="str">
            <v>470</v>
          </cell>
          <cell r="G520">
            <v>-26.66</v>
          </cell>
          <cell r="H520">
            <v>-2.61</v>
          </cell>
        </row>
        <row r="521">
          <cell r="A521" t="str">
            <v>481003</v>
          </cell>
          <cell r="B521" t="str">
            <v>01952</v>
          </cell>
          <cell r="D521" t="str">
            <v>200</v>
          </cell>
          <cell r="E521" t="str">
            <v>2012-02-29</v>
          </cell>
          <cell r="F521" t="str">
            <v>470</v>
          </cell>
          <cell r="G521">
            <v>-30166.86</v>
          </cell>
          <cell r="H521">
            <v>-2953.91</v>
          </cell>
        </row>
        <row r="522">
          <cell r="A522" t="str">
            <v>481003</v>
          </cell>
          <cell r="B522" t="str">
            <v>01974</v>
          </cell>
          <cell r="D522" t="str">
            <v>200</v>
          </cell>
          <cell r="E522" t="str">
            <v>2012-02-29</v>
          </cell>
          <cell r="F522" t="str">
            <v>470</v>
          </cell>
          <cell r="G522">
            <v>-12068.04</v>
          </cell>
          <cell r="H522">
            <v>-1181.69</v>
          </cell>
        </row>
        <row r="523">
          <cell r="A523" t="str">
            <v>481003</v>
          </cell>
          <cell r="B523" t="str">
            <v>01978</v>
          </cell>
          <cell r="D523" t="str">
            <v>200</v>
          </cell>
          <cell r="E523" t="str">
            <v>2012-02-29</v>
          </cell>
          <cell r="F523" t="str">
            <v>470</v>
          </cell>
          <cell r="G523">
            <v>-15.43</v>
          </cell>
          <cell r="H523">
            <v>-1.51</v>
          </cell>
        </row>
        <row r="524">
          <cell r="A524" t="str">
            <v>481003</v>
          </cell>
          <cell r="B524" t="str">
            <v>01968</v>
          </cell>
          <cell r="D524" t="str">
            <v>200</v>
          </cell>
          <cell r="E524" t="str">
            <v>2012-02-29</v>
          </cell>
          <cell r="F524" t="str">
            <v>470</v>
          </cell>
          <cell r="G524">
            <v>-6041.77</v>
          </cell>
          <cell r="H524">
            <v>-591.62</v>
          </cell>
        </row>
        <row r="525">
          <cell r="A525" t="str">
            <v>481003</v>
          </cell>
          <cell r="B525" t="str">
            <v>01993</v>
          </cell>
          <cell r="D525" t="str">
            <v>200</v>
          </cell>
          <cell r="E525" t="str">
            <v>2012-02-29</v>
          </cell>
          <cell r="F525" t="str">
            <v>470</v>
          </cell>
          <cell r="G525">
            <v>-2777.07</v>
          </cell>
          <cell r="H525">
            <v>-281.23</v>
          </cell>
        </row>
        <row r="526">
          <cell r="A526" t="str">
            <v>481003</v>
          </cell>
          <cell r="B526" t="str">
            <v>01943</v>
          </cell>
          <cell r="D526" t="str">
            <v>200</v>
          </cell>
          <cell r="E526" t="str">
            <v>2012-02-29</v>
          </cell>
          <cell r="F526" t="str">
            <v>470</v>
          </cell>
          <cell r="G526">
            <v>-1284.03</v>
          </cell>
          <cell r="H526">
            <v>-130.03</v>
          </cell>
        </row>
        <row r="527">
          <cell r="A527" t="str">
            <v>481003</v>
          </cell>
          <cell r="B527" t="str">
            <v>01953</v>
          </cell>
          <cell r="D527" t="str">
            <v>200</v>
          </cell>
          <cell r="E527" t="str">
            <v>2012-02-29</v>
          </cell>
          <cell r="F527" t="str">
            <v>470</v>
          </cell>
          <cell r="G527">
            <v>-42.9</v>
          </cell>
          <cell r="H527">
            <v>-4.2</v>
          </cell>
        </row>
        <row r="528">
          <cell r="A528" t="str">
            <v>481003</v>
          </cell>
          <cell r="B528" t="str">
            <v>01986</v>
          </cell>
          <cell r="D528" t="str">
            <v>200</v>
          </cell>
          <cell r="E528" t="str">
            <v>2012-02-29</v>
          </cell>
          <cell r="F528" t="str">
            <v>470</v>
          </cell>
          <cell r="G528">
            <v>-14.45</v>
          </cell>
          <cell r="H528">
            <v>-1.42</v>
          </cell>
        </row>
        <row r="529">
          <cell r="A529" t="str">
            <v>481003</v>
          </cell>
          <cell r="B529" t="str">
            <v>01953</v>
          </cell>
          <cell r="D529" t="str">
            <v>200</v>
          </cell>
          <cell r="E529" t="str">
            <v>2012-02-29</v>
          </cell>
          <cell r="F529" t="str">
            <v>470</v>
          </cell>
          <cell r="G529">
            <v>-21884.16</v>
          </cell>
          <cell r="H529">
            <v>-2142.87</v>
          </cell>
        </row>
        <row r="530">
          <cell r="A530" t="str">
            <v>481003</v>
          </cell>
          <cell r="B530" t="str">
            <v>01994</v>
          </cell>
          <cell r="D530" t="str">
            <v>200</v>
          </cell>
          <cell r="E530" t="str">
            <v>2012-02-29</v>
          </cell>
          <cell r="F530" t="str">
            <v>470</v>
          </cell>
          <cell r="G530">
            <v>-36070.94</v>
          </cell>
          <cell r="H530">
            <v>-3531.75</v>
          </cell>
        </row>
        <row r="531">
          <cell r="A531" t="str">
            <v>481003</v>
          </cell>
          <cell r="B531" t="str">
            <v>01995</v>
          </cell>
          <cell r="D531" t="str">
            <v>200</v>
          </cell>
          <cell r="E531" t="str">
            <v>2012-02-29</v>
          </cell>
          <cell r="F531" t="str">
            <v>470</v>
          </cell>
          <cell r="G531">
            <v>-23712.55</v>
          </cell>
          <cell r="H531">
            <v>-2321.92</v>
          </cell>
        </row>
        <row r="532">
          <cell r="A532" t="str">
            <v>481003</v>
          </cell>
          <cell r="B532" t="str">
            <v>01953</v>
          </cell>
          <cell r="D532" t="str">
            <v>200</v>
          </cell>
          <cell r="E532" t="str">
            <v>2012-04-30</v>
          </cell>
          <cell r="F532" t="str">
            <v>472B</v>
          </cell>
          <cell r="G532">
            <v>-154.16</v>
          </cell>
          <cell r="H532">
            <v>-15.1</v>
          </cell>
        </row>
        <row r="533">
          <cell r="A533" t="str">
            <v>481003</v>
          </cell>
          <cell r="B533" t="str">
            <v>01943</v>
          </cell>
          <cell r="D533" t="str">
            <v>200</v>
          </cell>
          <cell r="E533" t="str">
            <v>2012-04-30</v>
          </cell>
          <cell r="F533" t="str">
            <v>472B</v>
          </cell>
          <cell r="G533">
            <v>-3131.68</v>
          </cell>
          <cell r="H533">
            <v>-324.81</v>
          </cell>
        </row>
        <row r="534">
          <cell r="A534" t="str">
            <v>481003</v>
          </cell>
          <cell r="B534" t="str">
            <v>01991</v>
          </cell>
          <cell r="D534" t="str">
            <v>200</v>
          </cell>
          <cell r="E534" t="str">
            <v>2012-04-30</v>
          </cell>
          <cell r="F534" t="str">
            <v>472B</v>
          </cell>
          <cell r="G534">
            <v>-9.57</v>
          </cell>
          <cell r="H534">
            <v>-0.77</v>
          </cell>
        </row>
        <row r="535">
          <cell r="A535" t="str">
            <v>481003</v>
          </cell>
          <cell r="B535" t="str">
            <v>01954</v>
          </cell>
          <cell r="D535" t="str">
            <v>200</v>
          </cell>
          <cell r="E535" t="str">
            <v>2012-04-30</v>
          </cell>
          <cell r="F535" t="str">
            <v>472B</v>
          </cell>
          <cell r="G535">
            <v>-35.76</v>
          </cell>
          <cell r="H535">
            <v>-3.5</v>
          </cell>
        </row>
        <row r="536">
          <cell r="A536" t="str">
            <v>481003</v>
          </cell>
          <cell r="B536" t="str">
            <v>01988</v>
          </cell>
          <cell r="D536" t="str">
            <v>200</v>
          </cell>
          <cell r="E536" t="str">
            <v>2012-03-31</v>
          </cell>
          <cell r="F536" t="str">
            <v>470</v>
          </cell>
          <cell r="G536">
            <v>-12885.94</v>
          </cell>
          <cell r="H536">
            <v>-1262.3</v>
          </cell>
        </row>
        <row r="537">
          <cell r="A537" t="str">
            <v>481003</v>
          </cell>
          <cell r="B537" t="str">
            <v>01993</v>
          </cell>
          <cell r="D537" t="str">
            <v>200</v>
          </cell>
          <cell r="E537" t="str">
            <v>2012-03-31</v>
          </cell>
          <cell r="F537" t="str">
            <v>470</v>
          </cell>
          <cell r="G537">
            <v>-206.99</v>
          </cell>
          <cell r="H537">
            <v>-20.96</v>
          </cell>
        </row>
        <row r="538">
          <cell r="A538" t="str">
            <v>481003</v>
          </cell>
          <cell r="B538" t="str">
            <v>01990</v>
          </cell>
          <cell r="D538" t="str">
            <v>200</v>
          </cell>
          <cell r="E538" t="str">
            <v>2012-03-31</v>
          </cell>
          <cell r="F538" t="str">
            <v>470</v>
          </cell>
          <cell r="G538">
            <v>-40.299999999999997</v>
          </cell>
          <cell r="H538">
            <v>-3.95</v>
          </cell>
        </row>
        <row r="539">
          <cell r="A539" t="str">
            <v>481003</v>
          </cell>
          <cell r="B539" t="str">
            <v>01969</v>
          </cell>
          <cell r="D539" t="str">
            <v>200</v>
          </cell>
          <cell r="E539" t="str">
            <v>2012-03-31</v>
          </cell>
          <cell r="F539" t="str">
            <v>470</v>
          </cell>
          <cell r="G539">
            <v>-11925.51</v>
          </cell>
          <cell r="H539">
            <v>-1168.2</v>
          </cell>
        </row>
        <row r="540">
          <cell r="A540" t="str">
            <v>481003</v>
          </cell>
          <cell r="B540" t="str">
            <v>01959</v>
          </cell>
          <cell r="D540" t="str">
            <v>200</v>
          </cell>
          <cell r="E540" t="str">
            <v>2012-03-31</v>
          </cell>
          <cell r="F540" t="str">
            <v>470</v>
          </cell>
          <cell r="G540">
            <v>-60219.19</v>
          </cell>
          <cell r="H540">
            <v>-5899.06</v>
          </cell>
        </row>
        <row r="541">
          <cell r="A541" t="str">
            <v>481003</v>
          </cell>
          <cell r="B541" t="str">
            <v>01987</v>
          </cell>
          <cell r="D541" t="str">
            <v>200</v>
          </cell>
          <cell r="E541" t="str">
            <v>2012-03-31</v>
          </cell>
          <cell r="F541" t="str">
            <v>470</v>
          </cell>
          <cell r="G541">
            <v>-23065.16</v>
          </cell>
          <cell r="H541">
            <v>-2259.42</v>
          </cell>
        </row>
        <row r="542">
          <cell r="A542" t="str">
            <v>481003</v>
          </cell>
          <cell r="B542" t="str">
            <v>01990</v>
          </cell>
          <cell r="D542" t="str">
            <v>200</v>
          </cell>
          <cell r="E542" t="str">
            <v>2012-03-31</v>
          </cell>
          <cell r="F542" t="str">
            <v>470</v>
          </cell>
          <cell r="G542">
            <v>-39213.72</v>
          </cell>
          <cell r="H542">
            <v>-3841.33</v>
          </cell>
        </row>
        <row r="543">
          <cell r="A543" t="str">
            <v>481003</v>
          </cell>
          <cell r="B543" t="str">
            <v>01986</v>
          </cell>
          <cell r="D543" t="str">
            <v>200</v>
          </cell>
          <cell r="E543" t="str">
            <v>2012-03-31</v>
          </cell>
          <cell r="F543" t="str">
            <v>470</v>
          </cell>
          <cell r="G543">
            <v>-3888.54</v>
          </cell>
          <cell r="H543">
            <v>-380.92</v>
          </cell>
        </row>
        <row r="544">
          <cell r="A544" t="str">
            <v>481003</v>
          </cell>
          <cell r="B544" t="str">
            <v>01978</v>
          </cell>
          <cell r="D544" t="str">
            <v>200</v>
          </cell>
          <cell r="E544" t="str">
            <v>2012-03-31</v>
          </cell>
          <cell r="F544" t="str">
            <v>470</v>
          </cell>
          <cell r="G544">
            <v>-22353.119999999999</v>
          </cell>
          <cell r="H544">
            <v>-2189.67</v>
          </cell>
        </row>
        <row r="545">
          <cell r="A545" t="str">
            <v>481003</v>
          </cell>
          <cell r="B545" t="str">
            <v>01943</v>
          </cell>
          <cell r="D545" t="str">
            <v>200</v>
          </cell>
          <cell r="E545" t="str">
            <v>2012-03-31</v>
          </cell>
          <cell r="F545" t="str">
            <v>470</v>
          </cell>
          <cell r="G545">
            <v>-213.5</v>
          </cell>
          <cell r="H545">
            <v>-21.62</v>
          </cell>
        </row>
        <row r="546">
          <cell r="A546" t="str">
            <v>481003</v>
          </cell>
          <cell r="B546" t="str">
            <v>01959</v>
          </cell>
          <cell r="D546" t="str">
            <v>200</v>
          </cell>
          <cell r="E546" t="str">
            <v>2012-03-31</v>
          </cell>
          <cell r="F546" t="str">
            <v>470</v>
          </cell>
          <cell r="G546">
            <v>-172.38</v>
          </cell>
          <cell r="H546">
            <v>-16.89</v>
          </cell>
        </row>
        <row r="547">
          <cell r="A547" t="str">
            <v>481003</v>
          </cell>
          <cell r="B547" t="str">
            <v>01974</v>
          </cell>
          <cell r="D547" t="str">
            <v>200</v>
          </cell>
          <cell r="E547" t="str">
            <v>2012-03-31</v>
          </cell>
          <cell r="F547" t="str">
            <v>470</v>
          </cell>
          <cell r="G547">
            <v>-22.14</v>
          </cell>
          <cell r="H547">
            <v>-2.17</v>
          </cell>
        </row>
        <row r="548">
          <cell r="A548" t="str">
            <v>481003</v>
          </cell>
          <cell r="B548" t="str">
            <v>01994</v>
          </cell>
          <cell r="D548" t="str">
            <v>200</v>
          </cell>
          <cell r="E548" t="str">
            <v>2012-03-31</v>
          </cell>
          <cell r="F548" t="str">
            <v>470</v>
          </cell>
          <cell r="G548">
            <v>-81.25</v>
          </cell>
          <cell r="H548">
            <v>-7.96</v>
          </cell>
        </row>
        <row r="549">
          <cell r="A549" t="str">
            <v>481003</v>
          </cell>
          <cell r="B549" t="str">
            <v>01977</v>
          </cell>
          <cell r="D549" t="str">
            <v>200</v>
          </cell>
          <cell r="E549" t="str">
            <v>2012-03-31</v>
          </cell>
          <cell r="F549" t="str">
            <v>470</v>
          </cell>
          <cell r="G549">
            <v>-22740.85</v>
          </cell>
          <cell r="H549">
            <v>-2227.6799999999998</v>
          </cell>
        </row>
        <row r="550">
          <cell r="A550" t="str">
            <v>481003</v>
          </cell>
          <cell r="B550" t="str">
            <v>01968</v>
          </cell>
          <cell r="D550" t="str">
            <v>200</v>
          </cell>
          <cell r="E550" t="str">
            <v>2012-03-31</v>
          </cell>
          <cell r="F550" t="str">
            <v>470</v>
          </cell>
          <cell r="G550">
            <v>-73.5</v>
          </cell>
          <cell r="H550">
            <v>-7.2</v>
          </cell>
        </row>
        <row r="551">
          <cell r="A551" t="str">
            <v>481003</v>
          </cell>
          <cell r="B551" t="str">
            <v>01987</v>
          </cell>
          <cell r="D551" t="str">
            <v>200</v>
          </cell>
          <cell r="E551" t="str">
            <v>2012-03-31</v>
          </cell>
          <cell r="F551" t="str">
            <v>470</v>
          </cell>
          <cell r="G551">
            <v>-11.64</v>
          </cell>
          <cell r="H551">
            <v>-1.1399999999999999</v>
          </cell>
        </row>
        <row r="552">
          <cell r="A552" t="str">
            <v>481003</v>
          </cell>
          <cell r="B552" t="str">
            <v>01974</v>
          </cell>
          <cell r="D552" t="str">
            <v>200</v>
          </cell>
          <cell r="E552" t="str">
            <v>2012-03-31</v>
          </cell>
          <cell r="F552" t="str">
            <v>470</v>
          </cell>
          <cell r="G552">
            <v>-16024.54</v>
          </cell>
          <cell r="H552">
            <v>-1569.72</v>
          </cell>
        </row>
        <row r="553">
          <cell r="A553" t="str">
            <v>481003</v>
          </cell>
          <cell r="B553" t="str">
            <v>01978</v>
          </cell>
          <cell r="D553" t="str">
            <v>200</v>
          </cell>
          <cell r="E553" t="str">
            <v>2012-03-31</v>
          </cell>
          <cell r="F553" t="str">
            <v>470</v>
          </cell>
          <cell r="G553">
            <v>-55.24</v>
          </cell>
          <cell r="H553">
            <v>-5.41</v>
          </cell>
        </row>
        <row r="554">
          <cell r="A554" t="str">
            <v>481003</v>
          </cell>
          <cell r="B554" t="str">
            <v>01993</v>
          </cell>
          <cell r="D554" t="str">
            <v>200</v>
          </cell>
          <cell r="E554" t="str">
            <v>2012-03-31</v>
          </cell>
          <cell r="F554" t="str">
            <v>470</v>
          </cell>
          <cell r="G554">
            <v>-3672.96</v>
          </cell>
          <cell r="H554">
            <v>-371.94</v>
          </cell>
        </row>
        <row r="555">
          <cell r="A555" t="str">
            <v>481003</v>
          </cell>
          <cell r="B555" t="str">
            <v>01968</v>
          </cell>
          <cell r="D555" t="str">
            <v>200</v>
          </cell>
          <cell r="E555" t="str">
            <v>2012-03-31</v>
          </cell>
          <cell r="F555" t="str">
            <v>470</v>
          </cell>
          <cell r="G555">
            <v>-6713.22</v>
          </cell>
          <cell r="H555">
            <v>-657.6</v>
          </cell>
        </row>
        <row r="556">
          <cell r="A556" t="str">
            <v>481003</v>
          </cell>
          <cell r="B556" t="str">
            <v>01943</v>
          </cell>
          <cell r="D556" t="str">
            <v>200</v>
          </cell>
          <cell r="E556" t="str">
            <v>2012-03-31</v>
          </cell>
          <cell r="F556" t="str">
            <v>470</v>
          </cell>
          <cell r="G556">
            <v>-1593.53</v>
          </cell>
          <cell r="H556">
            <v>-161.34</v>
          </cell>
        </row>
        <row r="557">
          <cell r="A557" t="str">
            <v>481003</v>
          </cell>
          <cell r="B557" t="str">
            <v>01953</v>
          </cell>
          <cell r="D557" t="str">
            <v>200</v>
          </cell>
          <cell r="E557" t="str">
            <v>2012-03-31</v>
          </cell>
          <cell r="F557" t="str">
            <v>470</v>
          </cell>
          <cell r="G557">
            <v>-133.49</v>
          </cell>
          <cell r="H557">
            <v>-13.08</v>
          </cell>
        </row>
        <row r="558">
          <cell r="A558" t="str">
            <v>481003</v>
          </cell>
          <cell r="B558" t="str">
            <v>01995</v>
          </cell>
          <cell r="D558" t="str">
            <v>200</v>
          </cell>
          <cell r="E558" t="str">
            <v>2012-03-31</v>
          </cell>
          <cell r="F558" t="str">
            <v>470</v>
          </cell>
          <cell r="G558">
            <v>-31049.14</v>
          </cell>
          <cell r="H558">
            <v>-3041.53</v>
          </cell>
        </row>
        <row r="559">
          <cell r="A559" t="str">
            <v>481003</v>
          </cell>
          <cell r="B559" t="str">
            <v>01994</v>
          </cell>
          <cell r="D559" t="str">
            <v>200</v>
          </cell>
          <cell r="E559" t="str">
            <v>2012-03-31</v>
          </cell>
          <cell r="F559" t="str">
            <v>470</v>
          </cell>
          <cell r="G559">
            <v>-43547.29</v>
          </cell>
          <cell r="H559">
            <v>-4265.83</v>
          </cell>
        </row>
        <row r="560">
          <cell r="A560" t="str">
            <v>481003</v>
          </cell>
          <cell r="B560" t="str">
            <v>01953</v>
          </cell>
          <cell r="D560" t="str">
            <v>200</v>
          </cell>
          <cell r="E560" t="str">
            <v>2012-03-31</v>
          </cell>
          <cell r="F560" t="str">
            <v>470</v>
          </cell>
          <cell r="G560">
            <v>-25894.02</v>
          </cell>
          <cell r="H560">
            <v>-2536.56</v>
          </cell>
        </row>
        <row r="561">
          <cell r="A561" t="str">
            <v>481003</v>
          </cell>
          <cell r="B561" t="str">
            <v>01952</v>
          </cell>
          <cell r="D561" t="str">
            <v>200</v>
          </cell>
          <cell r="E561" t="str">
            <v>2012-04-30</v>
          </cell>
          <cell r="F561" t="str">
            <v>GLCOR15</v>
          </cell>
          <cell r="G561">
            <v>-23.65</v>
          </cell>
          <cell r="H561">
            <v>-2.3199999999999998</v>
          </cell>
        </row>
        <row r="562">
          <cell r="A562" t="str">
            <v>481003</v>
          </cell>
          <cell r="B562" t="str">
            <v>01952</v>
          </cell>
          <cell r="D562" t="str">
            <v>200</v>
          </cell>
          <cell r="E562" t="str">
            <v>2012-04-30</v>
          </cell>
          <cell r="F562" t="str">
            <v>GLCOR15</v>
          </cell>
          <cell r="G562">
            <v>-38928.44</v>
          </cell>
          <cell r="H562">
            <v>-3813.41</v>
          </cell>
        </row>
        <row r="563">
          <cell r="A563" t="str">
            <v>481003</v>
          </cell>
          <cell r="B563" t="str">
            <v>01993</v>
          </cell>
          <cell r="D563" t="str">
            <v>200</v>
          </cell>
          <cell r="E563" t="str">
            <v>2012-04-30</v>
          </cell>
          <cell r="F563" t="str">
            <v>470</v>
          </cell>
          <cell r="G563">
            <v>-274.19</v>
          </cell>
          <cell r="H563">
            <v>-28.25</v>
          </cell>
        </row>
        <row r="564">
          <cell r="A564" t="str">
            <v>481003</v>
          </cell>
          <cell r="B564" t="str">
            <v>01988</v>
          </cell>
          <cell r="D564" t="str">
            <v>200</v>
          </cell>
          <cell r="E564" t="str">
            <v>2012-04-30</v>
          </cell>
          <cell r="F564" t="str">
            <v>470</v>
          </cell>
          <cell r="G564">
            <v>-3757.62</v>
          </cell>
          <cell r="H564">
            <v>-368.09</v>
          </cell>
        </row>
        <row r="565">
          <cell r="A565" t="str">
            <v>481003</v>
          </cell>
          <cell r="B565" t="str">
            <v>01952</v>
          </cell>
          <cell r="D565" t="str">
            <v>200</v>
          </cell>
          <cell r="E565" t="str">
            <v>2012-04-30</v>
          </cell>
          <cell r="F565" t="str">
            <v>470</v>
          </cell>
          <cell r="G565">
            <v>-38.270000000000003</v>
          </cell>
          <cell r="H565">
            <v>-3.75</v>
          </cell>
        </row>
        <row r="566">
          <cell r="A566" t="str">
            <v>481003</v>
          </cell>
          <cell r="B566" t="str">
            <v>01990</v>
          </cell>
          <cell r="D566" t="str">
            <v>200</v>
          </cell>
          <cell r="E566" t="str">
            <v>2012-04-30</v>
          </cell>
          <cell r="F566" t="str">
            <v>470</v>
          </cell>
          <cell r="G566">
            <v>-119.95</v>
          </cell>
          <cell r="H566">
            <v>-11.75</v>
          </cell>
        </row>
        <row r="567">
          <cell r="A567" t="str">
            <v>481003</v>
          </cell>
          <cell r="B567" t="str">
            <v>01969</v>
          </cell>
          <cell r="D567" t="str">
            <v>200</v>
          </cell>
          <cell r="E567" t="str">
            <v>2012-04-30</v>
          </cell>
          <cell r="F567" t="str">
            <v>470</v>
          </cell>
          <cell r="G567">
            <v>-10037.44</v>
          </cell>
          <cell r="H567">
            <v>-983.28</v>
          </cell>
        </row>
        <row r="568">
          <cell r="A568" t="str">
            <v>481003</v>
          </cell>
          <cell r="B568" t="str">
            <v>01977</v>
          </cell>
          <cell r="D568" t="str">
            <v>200</v>
          </cell>
          <cell r="E568" t="str">
            <v>2012-04-30</v>
          </cell>
          <cell r="F568" t="str">
            <v>470</v>
          </cell>
          <cell r="G568">
            <v>-13.99</v>
          </cell>
          <cell r="H568">
            <v>-1.37</v>
          </cell>
        </row>
        <row r="569">
          <cell r="A569" t="str">
            <v>481003</v>
          </cell>
          <cell r="B569" t="str">
            <v>01990</v>
          </cell>
          <cell r="D569" t="str">
            <v>200</v>
          </cell>
          <cell r="E569" t="str">
            <v>2012-04-30</v>
          </cell>
          <cell r="F569" t="str">
            <v>470</v>
          </cell>
          <cell r="G569">
            <v>-44155.31</v>
          </cell>
          <cell r="H569">
            <v>-4325.3900000000003</v>
          </cell>
        </row>
        <row r="570">
          <cell r="A570" t="str">
            <v>481003</v>
          </cell>
          <cell r="B570" t="str">
            <v>01959</v>
          </cell>
          <cell r="D570" t="str">
            <v>200</v>
          </cell>
          <cell r="E570" t="str">
            <v>2012-04-30</v>
          </cell>
          <cell r="F570" t="str">
            <v>470</v>
          </cell>
          <cell r="G570">
            <v>-63038.42</v>
          </cell>
          <cell r="H570">
            <v>-6175.2</v>
          </cell>
        </row>
        <row r="571">
          <cell r="A571" t="str">
            <v>481003</v>
          </cell>
          <cell r="B571" t="str">
            <v>01987</v>
          </cell>
          <cell r="D571" t="str">
            <v>200</v>
          </cell>
          <cell r="E571" t="str">
            <v>2012-04-30</v>
          </cell>
          <cell r="F571" t="str">
            <v>470</v>
          </cell>
          <cell r="G571">
            <v>-23411.86</v>
          </cell>
          <cell r="H571">
            <v>-2293.41</v>
          </cell>
        </row>
        <row r="572">
          <cell r="A572" t="str">
            <v>481003</v>
          </cell>
          <cell r="B572" t="str">
            <v>01986</v>
          </cell>
          <cell r="D572" t="str">
            <v>200</v>
          </cell>
          <cell r="E572" t="str">
            <v>2012-04-30</v>
          </cell>
          <cell r="F572" t="str">
            <v>470</v>
          </cell>
          <cell r="G572">
            <v>-3859.93</v>
          </cell>
          <cell r="H572">
            <v>-378.12</v>
          </cell>
        </row>
        <row r="573">
          <cell r="A573" t="str">
            <v>481003</v>
          </cell>
          <cell r="B573" t="str">
            <v>01943</v>
          </cell>
          <cell r="D573" t="str">
            <v>200</v>
          </cell>
          <cell r="E573" t="str">
            <v>2012-04-30</v>
          </cell>
          <cell r="F573" t="str">
            <v>470</v>
          </cell>
          <cell r="G573">
            <v>-231.64</v>
          </cell>
          <cell r="H573">
            <v>-23.84</v>
          </cell>
        </row>
        <row r="574">
          <cell r="A574" t="str">
            <v>481003</v>
          </cell>
          <cell r="B574" t="str">
            <v>01994</v>
          </cell>
          <cell r="D574" t="str">
            <v>200</v>
          </cell>
          <cell r="E574" t="str">
            <v>2012-04-30</v>
          </cell>
          <cell r="F574" t="str">
            <v>470</v>
          </cell>
          <cell r="G574">
            <v>-74.55</v>
          </cell>
          <cell r="H574">
            <v>-7.3</v>
          </cell>
        </row>
        <row r="575">
          <cell r="A575" t="str">
            <v>481003</v>
          </cell>
          <cell r="B575" t="str">
            <v>01978</v>
          </cell>
          <cell r="D575" t="str">
            <v>200</v>
          </cell>
          <cell r="E575" t="str">
            <v>2012-04-30</v>
          </cell>
          <cell r="F575" t="str">
            <v>470</v>
          </cell>
          <cell r="G575">
            <v>-25269.9</v>
          </cell>
          <cell r="H575">
            <v>-2475.4</v>
          </cell>
        </row>
        <row r="576">
          <cell r="A576" t="str">
            <v>481003</v>
          </cell>
          <cell r="B576" t="str">
            <v>01959</v>
          </cell>
          <cell r="D576" t="str">
            <v>200</v>
          </cell>
          <cell r="E576" t="str">
            <v>2012-04-30</v>
          </cell>
          <cell r="F576" t="str">
            <v>470</v>
          </cell>
          <cell r="G576">
            <v>-71.319999999999993</v>
          </cell>
          <cell r="H576">
            <v>-6.99</v>
          </cell>
        </row>
        <row r="577">
          <cell r="A577" t="str">
            <v>481003</v>
          </cell>
          <cell r="B577" t="str">
            <v>01954</v>
          </cell>
          <cell r="D577" t="str">
            <v>200</v>
          </cell>
          <cell r="E577" t="str">
            <v>2012-03-31</v>
          </cell>
          <cell r="F577" t="str">
            <v>472B</v>
          </cell>
          <cell r="G577">
            <v>-43.7</v>
          </cell>
          <cell r="H577">
            <v>-4.28</v>
          </cell>
        </row>
        <row r="578">
          <cell r="A578" t="str">
            <v>481003</v>
          </cell>
          <cell r="B578" t="str">
            <v>01991</v>
          </cell>
          <cell r="D578" t="str">
            <v>200</v>
          </cell>
          <cell r="E578" t="str">
            <v>2012-02-29</v>
          </cell>
          <cell r="F578" t="str">
            <v>472B</v>
          </cell>
          <cell r="G578">
            <v>-12.06</v>
          </cell>
          <cell r="H578">
            <v>-0.97</v>
          </cell>
        </row>
        <row r="579">
          <cell r="A579" t="str">
            <v>481003</v>
          </cell>
          <cell r="B579" t="str">
            <v>01974</v>
          </cell>
          <cell r="D579" t="str">
            <v>200</v>
          </cell>
          <cell r="E579" t="str">
            <v>2012-04-30</v>
          </cell>
          <cell r="F579" t="str">
            <v>470</v>
          </cell>
          <cell r="G579">
            <v>-12.13</v>
          </cell>
          <cell r="H579">
            <v>-1.19</v>
          </cell>
        </row>
        <row r="580">
          <cell r="A580" t="str">
            <v>481003</v>
          </cell>
          <cell r="B580" t="str">
            <v>01977</v>
          </cell>
          <cell r="D580" t="str">
            <v>200</v>
          </cell>
          <cell r="E580" t="str">
            <v>2012-04-30</v>
          </cell>
          <cell r="F580" t="str">
            <v>470</v>
          </cell>
          <cell r="G580">
            <v>-24708.23</v>
          </cell>
          <cell r="H580">
            <v>-2420.4</v>
          </cell>
        </row>
        <row r="581">
          <cell r="A581" t="str">
            <v>481003</v>
          </cell>
          <cell r="B581" t="str">
            <v>01987</v>
          </cell>
          <cell r="D581" t="str">
            <v>200</v>
          </cell>
          <cell r="E581" t="str">
            <v>2012-04-30</v>
          </cell>
          <cell r="F581" t="str">
            <v>470</v>
          </cell>
          <cell r="G581">
            <v>-75.61</v>
          </cell>
          <cell r="H581">
            <v>-7.41</v>
          </cell>
        </row>
        <row r="582">
          <cell r="A582" t="str">
            <v>481003</v>
          </cell>
          <cell r="B582" t="str">
            <v>01968</v>
          </cell>
          <cell r="D582" t="str">
            <v>200</v>
          </cell>
          <cell r="E582" t="str">
            <v>2012-04-30</v>
          </cell>
          <cell r="F582" t="str">
            <v>470</v>
          </cell>
          <cell r="G582">
            <v>-51.31</v>
          </cell>
          <cell r="H582">
            <v>-5.03</v>
          </cell>
        </row>
        <row r="583">
          <cell r="A583" t="str">
            <v>481003</v>
          </cell>
          <cell r="B583" t="str">
            <v>01974</v>
          </cell>
          <cell r="D583" t="str">
            <v>200</v>
          </cell>
          <cell r="E583" t="str">
            <v>2012-04-30</v>
          </cell>
          <cell r="F583" t="str">
            <v>470</v>
          </cell>
          <cell r="G583">
            <v>-16976.599999999999</v>
          </cell>
          <cell r="H583">
            <v>-1663</v>
          </cell>
        </row>
        <row r="584">
          <cell r="A584" t="str">
            <v>481003</v>
          </cell>
          <cell r="B584" t="str">
            <v>01952</v>
          </cell>
          <cell r="D584" t="str">
            <v>200</v>
          </cell>
          <cell r="E584" t="str">
            <v>2012-04-30</v>
          </cell>
          <cell r="F584" t="str">
            <v>470</v>
          </cell>
          <cell r="G584">
            <v>-43871.42</v>
          </cell>
          <cell r="H584">
            <v>-4297.6000000000004</v>
          </cell>
        </row>
        <row r="585">
          <cell r="A585" t="str">
            <v>481003</v>
          </cell>
          <cell r="B585" t="str">
            <v>01978</v>
          </cell>
          <cell r="D585" t="str">
            <v>200</v>
          </cell>
          <cell r="E585" t="str">
            <v>2012-04-30</v>
          </cell>
          <cell r="F585" t="str">
            <v>470</v>
          </cell>
          <cell r="G585">
            <v>-8.35</v>
          </cell>
          <cell r="H585">
            <v>-0.82</v>
          </cell>
        </row>
        <row r="586">
          <cell r="A586" t="str">
            <v>481003</v>
          </cell>
          <cell r="B586" t="str">
            <v>01993</v>
          </cell>
          <cell r="D586" t="str">
            <v>200</v>
          </cell>
          <cell r="E586" t="str">
            <v>2012-04-30</v>
          </cell>
          <cell r="F586" t="str">
            <v>470</v>
          </cell>
          <cell r="G586">
            <v>-4089.42</v>
          </cell>
          <cell r="H586">
            <v>-421.56</v>
          </cell>
        </row>
        <row r="587">
          <cell r="A587" t="str">
            <v>481003</v>
          </cell>
          <cell r="B587" t="str">
            <v>01968</v>
          </cell>
          <cell r="D587" t="str">
            <v>200</v>
          </cell>
          <cell r="E587" t="str">
            <v>2012-04-30</v>
          </cell>
          <cell r="F587" t="str">
            <v>470</v>
          </cell>
          <cell r="G587">
            <v>-8062.72</v>
          </cell>
          <cell r="H587">
            <v>-789.8</v>
          </cell>
        </row>
        <row r="588">
          <cell r="A588" t="str">
            <v>481003</v>
          </cell>
          <cell r="B588" t="str">
            <v>01943</v>
          </cell>
          <cell r="D588" t="str">
            <v>200</v>
          </cell>
          <cell r="E588" t="str">
            <v>2012-04-30</v>
          </cell>
          <cell r="F588" t="str">
            <v>470</v>
          </cell>
          <cell r="G588">
            <v>-2036.69</v>
          </cell>
          <cell r="H588">
            <v>-209.64</v>
          </cell>
        </row>
        <row r="589">
          <cell r="A589" t="str">
            <v>481003</v>
          </cell>
          <cell r="B589" t="str">
            <v>01953</v>
          </cell>
          <cell r="D589" t="str">
            <v>200</v>
          </cell>
          <cell r="E589" t="str">
            <v>2012-04-30</v>
          </cell>
          <cell r="F589" t="str">
            <v>470</v>
          </cell>
          <cell r="G589">
            <v>-100.3</v>
          </cell>
          <cell r="H589">
            <v>-9.83</v>
          </cell>
        </row>
        <row r="590">
          <cell r="A590" t="str">
            <v>481003</v>
          </cell>
          <cell r="B590" t="str">
            <v>01953</v>
          </cell>
          <cell r="D590" t="str">
            <v>200</v>
          </cell>
          <cell r="E590" t="str">
            <v>2012-04-30</v>
          </cell>
          <cell r="F590" t="str">
            <v>470</v>
          </cell>
          <cell r="G590">
            <v>-26539.81</v>
          </cell>
          <cell r="H590">
            <v>-2599.8200000000002</v>
          </cell>
        </row>
        <row r="591">
          <cell r="A591" t="str">
            <v>481003</v>
          </cell>
          <cell r="B591" t="str">
            <v>01994</v>
          </cell>
          <cell r="D591" t="str">
            <v>200</v>
          </cell>
          <cell r="E591" t="str">
            <v>2012-04-30</v>
          </cell>
          <cell r="F591" t="str">
            <v>470</v>
          </cell>
          <cell r="G591">
            <v>-45297.98</v>
          </cell>
          <cell r="H591">
            <v>-4437.3500000000004</v>
          </cell>
        </row>
        <row r="592">
          <cell r="A592" t="str">
            <v>481003</v>
          </cell>
          <cell r="B592" t="str">
            <v>01995</v>
          </cell>
          <cell r="D592" t="str">
            <v>200</v>
          </cell>
          <cell r="E592" t="str">
            <v>2012-04-30</v>
          </cell>
          <cell r="F592" t="str">
            <v>470</v>
          </cell>
          <cell r="G592">
            <v>-31855.07</v>
          </cell>
          <cell r="H592">
            <v>-3120.47</v>
          </cell>
        </row>
        <row r="593">
          <cell r="A593" t="str">
            <v>481003</v>
          </cell>
          <cell r="B593" t="str">
            <v>01991</v>
          </cell>
          <cell r="D593" t="str">
            <v>200</v>
          </cell>
          <cell r="E593" t="str">
            <v>2012-03-31</v>
          </cell>
          <cell r="F593" t="str">
            <v>472B</v>
          </cell>
          <cell r="G593">
            <v>-14.15</v>
          </cell>
          <cell r="H593">
            <v>-1.1399999999999999</v>
          </cell>
        </row>
        <row r="594">
          <cell r="A594" t="str">
            <v>481003</v>
          </cell>
          <cell r="B594" t="str">
            <v>01943</v>
          </cell>
          <cell r="D594" t="str">
            <v>200</v>
          </cell>
          <cell r="E594" t="str">
            <v>2012-03-31</v>
          </cell>
          <cell r="F594" t="str">
            <v>472B</v>
          </cell>
          <cell r="G594">
            <v>-2136.91</v>
          </cell>
          <cell r="H594">
            <v>-216.4</v>
          </cell>
        </row>
        <row r="595">
          <cell r="A595" t="str">
            <v>481003</v>
          </cell>
          <cell r="B595" t="str">
            <v>01953</v>
          </cell>
          <cell r="D595" t="str">
            <v>200</v>
          </cell>
          <cell r="E595" t="str">
            <v>2012-02-29</v>
          </cell>
          <cell r="F595" t="str">
            <v>472B</v>
          </cell>
          <cell r="G595">
            <v>-177.19</v>
          </cell>
          <cell r="H595">
            <v>-17.36</v>
          </cell>
        </row>
        <row r="596">
          <cell r="A596" t="str">
            <v>481003</v>
          </cell>
          <cell r="B596" t="str">
            <v>01953</v>
          </cell>
          <cell r="D596" t="str">
            <v>200</v>
          </cell>
          <cell r="E596" t="str">
            <v>2012-03-31</v>
          </cell>
          <cell r="F596" t="str">
            <v>472B</v>
          </cell>
          <cell r="G596">
            <v>-199.91</v>
          </cell>
          <cell r="H596">
            <v>-19.579999999999998</v>
          </cell>
        </row>
        <row r="597">
          <cell r="A597" t="str">
            <v>481003</v>
          </cell>
          <cell r="B597" t="str">
            <v>01954</v>
          </cell>
          <cell r="D597" t="str">
            <v>200</v>
          </cell>
          <cell r="E597" t="str">
            <v>2012-02-29</v>
          </cell>
          <cell r="F597" t="str">
            <v>472B</v>
          </cell>
          <cell r="G597">
            <v>-27.21</v>
          </cell>
          <cell r="H597">
            <v>-2.67</v>
          </cell>
        </row>
        <row r="598">
          <cell r="A598" t="str">
            <v>481003</v>
          </cell>
          <cell r="B598" t="str">
            <v>15600</v>
          </cell>
          <cell r="D598" t="str">
            <v>200</v>
          </cell>
          <cell r="E598" t="str">
            <v>2012-04-30</v>
          </cell>
          <cell r="F598" t="str">
            <v>440</v>
          </cell>
          <cell r="G598">
            <v>0</v>
          </cell>
          <cell r="H598">
            <v>0</v>
          </cell>
        </row>
        <row r="599">
          <cell r="A599" t="str">
            <v>481003</v>
          </cell>
          <cell r="B599" t="str">
            <v>01970</v>
          </cell>
          <cell r="D599" t="str">
            <v>200</v>
          </cell>
          <cell r="E599" t="str">
            <v>2012-04-30</v>
          </cell>
          <cell r="F599" t="str">
            <v>BINGV50942</v>
          </cell>
          <cell r="G599">
            <v>-8113.79</v>
          </cell>
          <cell r="H599">
            <v>-794.97</v>
          </cell>
        </row>
        <row r="600">
          <cell r="A600" t="str">
            <v>481003</v>
          </cell>
          <cell r="B600" t="str">
            <v>01971</v>
          </cell>
          <cell r="D600" t="str">
            <v>200</v>
          </cell>
          <cell r="E600" t="str">
            <v>2012-04-30</v>
          </cell>
          <cell r="F600" t="str">
            <v>BINGV50942</v>
          </cell>
          <cell r="G600">
            <v>-7801.76</v>
          </cell>
          <cell r="H600">
            <v>-764.4</v>
          </cell>
        </row>
        <row r="601">
          <cell r="A601" t="str">
            <v>481003</v>
          </cell>
          <cell r="B601" t="str">
            <v>01973</v>
          </cell>
          <cell r="D601" t="str">
            <v>200</v>
          </cell>
          <cell r="E601" t="str">
            <v>2012-04-30</v>
          </cell>
          <cell r="F601" t="str">
            <v>BINGV50942</v>
          </cell>
          <cell r="G601">
            <v>-7477.19</v>
          </cell>
          <cell r="H601">
            <v>-732.6</v>
          </cell>
        </row>
        <row r="602">
          <cell r="A602" t="str">
            <v>481003</v>
          </cell>
          <cell r="B602" t="str">
            <v>01986</v>
          </cell>
          <cell r="D602" t="str">
            <v>200</v>
          </cell>
          <cell r="E602" t="str">
            <v>2012-04-30</v>
          </cell>
          <cell r="F602" t="str">
            <v>BINGV50942</v>
          </cell>
          <cell r="G602">
            <v>-23401.9</v>
          </cell>
          <cell r="H602">
            <v>-2292.87</v>
          </cell>
        </row>
        <row r="603">
          <cell r="A603" t="str">
            <v>481003</v>
          </cell>
          <cell r="B603" t="str">
            <v>01989</v>
          </cell>
          <cell r="D603" t="str">
            <v>200</v>
          </cell>
          <cell r="E603" t="str">
            <v>2012-04-30</v>
          </cell>
          <cell r="F603" t="str">
            <v>BINGV50942</v>
          </cell>
          <cell r="G603">
            <v>-2525.98</v>
          </cell>
          <cell r="H603">
            <v>-247.49</v>
          </cell>
        </row>
        <row r="604">
          <cell r="A604" t="str">
            <v>481003</v>
          </cell>
          <cell r="B604" t="str">
            <v>01992</v>
          </cell>
          <cell r="D604" t="str">
            <v>200</v>
          </cell>
          <cell r="E604" t="str">
            <v>2012-04-30</v>
          </cell>
          <cell r="F604" t="str">
            <v>BINGV50942</v>
          </cell>
          <cell r="G604">
            <v>-52927.02</v>
          </cell>
          <cell r="H604">
            <v>-5185.68</v>
          </cell>
        </row>
        <row r="605">
          <cell r="A605" t="str">
            <v>481003</v>
          </cell>
          <cell r="B605" t="str">
            <v>01970</v>
          </cell>
          <cell r="D605" t="str">
            <v>200</v>
          </cell>
          <cell r="E605" t="str">
            <v>2012-03-31</v>
          </cell>
          <cell r="F605" t="str">
            <v>BINGV50324</v>
          </cell>
          <cell r="G605">
            <v>-8254.01</v>
          </cell>
          <cell r="H605">
            <v>-808.71</v>
          </cell>
        </row>
        <row r="606">
          <cell r="A606" t="str">
            <v>481003</v>
          </cell>
          <cell r="B606" t="str">
            <v>01971</v>
          </cell>
          <cell r="D606" t="str">
            <v>200</v>
          </cell>
          <cell r="E606" t="str">
            <v>2012-03-31</v>
          </cell>
          <cell r="F606" t="str">
            <v>BINGV50324</v>
          </cell>
          <cell r="G606">
            <v>-6921.15</v>
          </cell>
          <cell r="H606">
            <v>-678.12</v>
          </cell>
        </row>
        <row r="607">
          <cell r="A607" t="str">
            <v>481003</v>
          </cell>
          <cell r="B607" t="str">
            <v>01973</v>
          </cell>
          <cell r="D607" t="str">
            <v>200</v>
          </cell>
          <cell r="E607" t="str">
            <v>2012-03-31</v>
          </cell>
          <cell r="F607" t="str">
            <v>BINGV50324</v>
          </cell>
          <cell r="G607">
            <v>-6843.99</v>
          </cell>
          <cell r="H607">
            <v>-670.56</v>
          </cell>
        </row>
        <row r="608">
          <cell r="A608" t="str">
            <v>481003</v>
          </cell>
          <cell r="B608" t="str">
            <v>01986</v>
          </cell>
          <cell r="D608" t="str">
            <v>200</v>
          </cell>
          <cell r="E608" t="str">
            <v>2012-03-31</v>
          </cell>
          <cell r="F608" t="str">
            <v>BINGV50324</v>
          </cell>
          <cell r="G608">
            <v>-19356.78</v>
          </cell>
          <cell r="H608">
            <v>-1896.54</v>
          </cell>
        </row>
        <row r="609">
          <cell r="A609" t="str">
            <v>481003</v>
          </cell>
          <cell r="B609" t="str">
            <v>01989</v>
          </cell>
          <cell r="D609" t="str">
            <v>200</v>
          </cell>
          <cell r="E609" t="str">
            <v>2012-03-31</v>
          </cell>
          <cell r="F609" t="str">
            <v>BINGV50324</v>
          </cell>
          <cell r="G609">
            <v>-3181.84</v>
          </cell>
          <cell r="H609">
            <v>-311.75</v>
          </cell>
        </row>
        <row r="610">
          <cell r="A610" t="str">
            <v>481003</v>
          </cell>
          <cell r="B610" t="str">
            <v>01992</v>
          </cell>
          <cell r="D610" t="str">
            <v>200</v>
          </cell>
          <cell r="E610" t="str">
            <v>2012-03-31</v>
          </cell>
          <cell r="F610" t="str">
            <v>BINGV50324</v>
          </cell>
          <cell r="G610">
            <v>-49026.14</v>
          </cell>
          <cell r="H610">
            <v>-4803.4799999999996</v>
          </cell>
        </row>
      </sheetData>
      <sheetData sheetId="6">
        <row r="3">
          <cell r="K3" t="str">
            <v>Account</v>
          </cell>
          <cell r="L3" t="str">
            <v>Dept</v>
          </cell>
          <cell r="M3" t="str">
            <v>Sum Amount</v>
          </cell>
          <cell r="N3" t="str">
            <v>Trans</v>
          </cell>
          <cell r="O3" t="str">
            <v>Product</v>
          </cell>
          <cell r="P3" t="str">
            <v>Sum Stat Amt</v>
          </cell>
          <cell r="Q3" t="str">
            <v>Period</v>
          </cell>
          <cell r="R3" t="str">
            <v>Date</v>
          </cell>
          <cell r="U3" t="str">
            <v>Account</v>
          </cell>
          <cell r="V3" t="str">
            <v>Dept</v>
          </cell>
          <cell r="W3" t="str">
            <v>Sum Amount</v>
          </cell>
          <cell r="X3" t="str">
            <v>Trans</v>
          </cell>
          <cell r="Y3" t="str">
            <v>Product</v>
          </cell>
          <cell r="Z3" t="str">
            <v>Sum Stat Amt</v>
          </cell>
          <cell r="AA3" t="str">
            <v>Period</v>
          </cell>
          <cell r="AB3" t="str">
            <v>Date</v>
          </cell>
          <cell r="AE3" t="str">
            <v>Account</v>
          </cell>
          <cell r="AF3" t="str">
            <v>Dept</v>
          </cell>
          <cell r="AG3" t="str">
            <v>Sum Amount</v>
          </cell>
          <cell r="AH3" t="str">
            <v>Trans</v>
          </cell>
          <cell r="AI3" t="str">
            <v>Product</v>
          </cell>
          <cell r="AJ3" t="str">
            <v>Sum Stat Amt</v>
          </cell>
          <cell r="AK3" t="str">
            <v>Period</v>
          </cell>
          <cell r="AL3" t="str">
            <v>Date</v>
          </cell>
          <cell r="AO3" t="str">
            <v>Account</v>
          </cell>
          <cell r="AP3" t="str">
            <v>Dept</v>
          </cell>
          <cell r="AQ3" t="str">
            <v>Sum Amount</v>
          </cell>
          <cell r="AR3" t="str">
            <v>Trans</v>
          </cell>
          <cell r="AS3" t="str">
            <v>Product</v>
          </cell>
          <cell r="AT3" t="str">
            <v>Sum Stat Amt</v>
          </cell>
          <cell r="AU3" t="str">
            <v>Period</v>
          </cell>
          <cell r="AV3" t="str">
            <v>Date</v>
          </cell>
          <cell r="AY3" t="str">
            <v>Account</v>
          </cell>
          <cell r="AZ3" t="str">
            <v>Dept</v>
          </cell>
          <cell r="BA3" t="str">
            <v>Sum Amount</v>
          </cell>
          <cell r="BB3" t="str">
            <v>Trans</v>
          </cell>
          <cell r="BC3" t="str">
            <v>Product</v>
          </cell>
          <cell r="BD3" t="str">
            <v>Sum Stat Amt</v>
          </cell>
          <cell r="BE3" t="str">
            <v>Period</v>
          </cell>
          <cell r="BF3" t="str">
            <v>Date</v>
          </cell>
          <cell r="BI3" t="str">
            <v>Account</v>
          </cell>
          <cell r="BJ3" t="str">
            <v>Dept</v>
          </cell>
          <cell r="BK3" t="str">
            <v>Sum Amount</v>
          </cell>
          <cell r="BL3" t="str">
            <v>Trans</v>
          </cell>
          <cell r="BM3" t="str">
            <v>Product</v>
          </cell>
          <cell r="BN3" t="str">
            <v>Sum Stat Amt</v>
          </cell>
          <cell r="BO3" t="str">
            <v>Period</v>
          </cell>
          <cell r="BP3" t="str">
            <v>Date</v>
          </cell>
          <cell r="BS3" t="str">
            <v>Account</v>
          </cell>
          <cell r="BT3" t="str">
            <v>Dept</v>
          </cell>
          <cell r="BU3" t="str">
            <v>Sum Amount</v>
          </cell>
          <cell r="BV3" t="str">
            <v>Trans</v>
          </cell>
          <cell r="BW3" t="str">
            <v>Product</v>
          </cell>
          <cell r="BX3" t="str">
            <v>Sum Stat Amt</v>
          </cell>
          <cell r="BY3" t="str">
            <v>Period</v>
          </cell>
          <cell r="BZ3" t="str">
            <v>Date</v>
          </cell>
          <cell r="CC3" t="str">
            <v>Account</v>
          </cell>
          <cell r="CD3" t="str">
            <v>Dept</v>
          </cell>
          <cell r="CE3" t="str">
            <v>Sum Amount</v>
          </cell>
          <cell r="CF3" t="str">
            <v>Trans</v>
          </cell>
          <cell r="CG3" t="str">
            <v>Product</v>
          </cell>
          <cell r="CH3" t="str">
            <v>Sum Stat Amt</v>
          </cell>
          <cell r="CI3" t="str">
            <v>Period</v>
          </cell>
          <cell r="CJ3" t="str">
            <v>Date</v>
          </cell>
          <cell r="CM3" t="str">
            <v>Account</v>
          </cell>
          <cell r="CN3" t="str">
            <v>Dept</v>
          </cell>
          <cell r="CO3" t="str">
            <v>Sum Amount</v>
          </cell>
          <cell r="CP3" t="str">
            <v>Trans</v>
          </cell>
          <cell r="CQ3" t="str">
            <v>Product</v>
          </cell>
          <cell r="CR3" t="str">
            <v>Sum Stat Amt</v>
          </cell>
          <cell r="CS3" t="str">
            <v>Period</v>
          </cell>
          <cell r="CT3" t="str">
            <v>Date</v>
          </cell>
          <cell r="CW3" t="str">
            <v>Account</v>
          </cell>
          <cell r="CX3" t="str">
            <v>Dept</v>
          </cell>
          <cell r="CY3" t="str">
            <v>Sum Amount</v>
          </cell>
          <cell r="CZ3" t="str">
            <v>Trans</v>
          </cell>
          <cell r="DA3" t="str">
            <v>Product</v>
          </cell>
          <cell r="DB3" t="str">
            <v>Sum Stat Amt</v>
          </cell>
          <cell r="DC3" t="str">
            <v>Period</v>
          </cell>
          <cell r="DD3" t="str">
            <v>Date</v>
          </cell>
          <cell r="DG3" t="str">
            <v>Account</v>
          </cell>
          <cell r="DH3" t="str">
            <v>Dept</v>
          </cell>
          <cell r="DI3" t="str">
            <v>Sum Amount</v>
          </cell>
          <cell r="DJ3" t="str">
            <v>Trans</v>
          </cell>
          <cell r="DK3" t="str">
            <v>Product</v>
          </cell>
          <cell r="DL3" t="str">
            <v>Sum Stat Amt</v>
          </cell>
          <cell r="DM3" t="str">
            <v>Period</v>
          </cell>
          <cell r="DN3" t="str">
            <v>Date</v>
          </cell>
          <cell r="DQ3" t="str">
            <v>Account</v>
          </cell>
          <cell r="DR3" t="str">
            <v>Dept</v>
          </cell>
          <cell r="DS3" t="str">
            <v>Sum Amount</v>
          </cell>
          <cell r="DT3" t="str">
            <v>Trans</v>
          </cell>
          <cell r="DU3" t="str">
            <v>Product</v>
          </cell>
          <cell r="DV3" t="str">
            <v>Sum Stat Amt</v>
          </cell>
          <cell r="DW3" t="str">
            <v>Period</v>
          </cell>
          <cell r="DX3" t="str">
            <v>Date</v>
          </cell>
        </row>
        <row r="4">
          <cell r="N4">
            <v>202</v>
          </cell>
          <cell r="O4">
            <v>407</v>
          </cell>
          <cell r="R4">
            <v>40939</v>
          </cell>
          <cell r="X4">
            <v>202</v>
          </cell>
          <cell r="Y4">
            <v>407</v>
          </cell>
          <cell r="AB4">
            <v>40968</v>
          </cell>
          <cell r="AH4">
            <v>202</v>
          </cell>
          <cell r="AI4">
            <v>407</v>
          </cell>
          <cell r="AL4">
            <v>40999</v>
          </cell>
          <cell r="AR4">
            <v>202</v>
          </cell>
          <cell r="AS4">
            <v>407</v>
          </cell>
          <cell r="AV4">
            <v>41029</v>
          </cell>
          <cell r="BB4">
            <v>202</v>
          </cell>
          <cell r="BC4">
            <v>407</v>
          </cell>
          <cell r="BF4">
            <v>41060</v>
          </cell>
          <cell r="BL4">
            <v>202</v>
          </cell>
          <cell r="BM4">
            <v>407</v>
          </cell>
          <cell r="BP4">
            <v>41090</v>
          </cell>
          <cell r="BV4">
            <v>202</v>
          </cell>
          <cell r="BW4">
            <v>407</v>
          </cell>
          <cell r="BZ4">
            <v>41121</v>
          </cell>
          <cell r="CF4">
            <v>202</v>
          </cell>
          <cell r="CG4">
            <v>407</v>
          </cell>
          <cell r="CJ4">
            <v>41152</v>
          </cell>
          <cell r="CP4">
            <v>202</v>
          </cell>
          <cell r="CQ4">
            <v>407</v>
          </cell>
          <cell r="CT4">
            <v>41182</v>
          </cell>
          <cell r="CZ4">
            <v>202</v>
          </cell>
          <cell r="DA4">
            <v>407</v>
          </cell>
          <cell r="DD4">
            <v>41213</v>
          </cell>
          <cell r="DJ4">
            <v>202</v>
          </cell>
          <cell r="DK4">
            <v>407</v>
          </cell>
          <cell r="DN4">
            <v>41243</v>
          </cell>
          <cell r="DT4">
            <v>202</v>
          </cell>
          <cell r="DU4">
            <v>407</v>
          </cell>
          <cell r="DX4">
            <v>41274</v>
          </cell>
        </row>
        <row r="6">
          <cell r="K6" t="str">
            <v>Account</v>
          </cell>
          <cell r="L6" t="str">
            <v>Dept</v>
          </cell>
          <cell r="M6" t="str">
            <v>Sum Amount</v>
          </cell>
          <cell r="N6" t="str">
            <v>Trans</v>
          </cell>
          <cell r="O6" t="str">
            <v>Product</v>
          </cell>
          <cell r="P6" t="str">
            <v>Sum Stat Amt</v>
          </cell>
          <cell r="Q6" t="str">
            <v>Period</v>
          </cell>
          <cell r="R6" t="str">
            <v>Date</v>
          </cell>
          <cell r="U6" t="str">
            <v>Account</v>
          </cell>
          <cell r="V6" t="str">
            <v>Dept</v>
          </cell>
          <cell r="W6" t="str">
            <v>Sum Amount</v>
          </cell>
          <cell r="X6" t="str">
            <v>Trans</v>
          </cell>
          <cell r="Y6" t="str">
            <v>Product</v>
          </cell>
          <cell r="Z6" t="str">
            <v>Sum Stat Amt</v>
          </cell>
          <cell r="AA6" t="str">
            <v>Period</v>
          </cell>
          <cell r="AB6" t="str">
            <v>Date</v>
          </cell>
          <cell r="AE6" t="str">
            <v>Account</v>
          </cell>
          <cell r="AF6" t="str">
            <v>Dept</v>
          </cell>
          <cell r="AG6" t="str">
            <v>Sum Amount</v>
          </cell>
          <cell r="AH6" t="str">
            <v>Trans</v>
          </cell>
          <cell r="AI6" t="str">
            <v>Product</v>
          </cell>
          <cell r="AJ6" t="str">
            <v>Sum Stat Amt</v>
          </cell>
          <cell r="AK6" t="str">
            <v>Period</v>
          </cell>
          <cell r="AL6" t="str">
            <v>Date</v>
          </cell>
          <cell r="AO6" t="str">
            <v>Account</v>
          </cell>
          <cell r="AP6" t="str">
            <v>Dept</v>
          </cell>
          <cell r="AQ6" t="str">
            <v>Sum Amount</v>
          </cell>
          <cell r="AR6" t="str">
            <v>Trans</v>
          </cell>
          <cell r="AS6" t="str">
            <v>Product</v>
          </cell>
          <cell r="AT6" t="str">
            <v>Sum Stat Amt</v>
          </cell>
          <cell r="AU6" t="str">
            <v>Period</v>
          </cell>
          <cell r="AV6" t="str">
            <v>Date</v>
          </cell>
          <cell r="AY6" t="str">
            <v>Account</v>
          </cell>
          <cell r="AZ6" t="str">
            <v>Dept</v>
          </cell>
          <cell r="BA6" t="str">
            <v>Sum Amount</v>
          </cell>
          <cell r="BB6" t="str">
            <v>Trans</v>
          </cell>
          <cell r="BC6" t="str">
            <v>Product</v>
          </cell>
          <cell r="BD6" t="str">
            <v>Sum Stat Amt</v>
          </cell>
          <cell r="BE6" t="str">
            <v>Period</v>
          </cell>
          <cell r="BF6" t="str">
            <v>Date</v>
          </cell>
          <cell r="BI6" t="str">
            <v>Account</v>
          </cell>
          <cell r="BJ6" t="str">
            <v>Dept</v>
          </cell>
          <cell r="BK6" t="str">
            <v>Sum Amount</v>
          </cell>
          <cell r="BL6" t="str">
            <v>Trans</v>
          </cell>
          <cell r="BM6" t="str">
            <v>Product</v>
          </cell>
          <cell r="BN6" t="str">
            <v>Sum Stat Amt</v>
          </cell>
          <cell r="BO6" t="str">
            <v>Period</v>
          </cell>
          <cell r="BP6" t="str">
            <v>Date</v>
          </cell>
          <cell r="BS6" t="str">
            <v>Account</v>
          </cell>
          <cell r="BT6" t="str">
            <v>Dept</v>
          </cell>
          <cell r="BU6" t="str">
            <v>Sum Amount</v>
          </cell>
          <cell r="BV6" t="str">
            <v>Trans</v>
          </cell>
          <cell r="BW6" t="str">
            <v>Product</v>
          </cell>
          <cell r="BX6" t="str">
            <v>Sum Stat Amt</v>
          </cell>
          <cell r="BY6" t="str">
            <v>Period</v>
          </cell>
          <cell r="BZ6" t="str">
            <v>Date</v>
          </cell>
          <cell r="CC6" t="str">
            <v>Account</v>
          </cell>
          <cell r="CD6" t="str">
            <v>Dept</v>
          </cell>
          <cell r="CE6" t="str">
            <v>Sum Amount</v>
          </cell>
          <cell r="CF6" t="str">
            <v>Trans</v>
          </cell>
          <cell r="CG6" t="str">
            <v>Product</v>
          </cell>
          <cell r="CH6" t="str">
            <v>Sum Stat Amt</v>
          </cell>
          <cell r="CI6" t="str">
            <v>Period</v>
          </cell>
          <cell r="CJ6" t="str">
            <v>Date</v>
          </cell>
          <cell r="CM6" t="str">
            <v>Account</v>
          </cell>
          <cell r="CN6" t="str">
            <v>Dept</v>
          </cell>
          <cell r="CO6" t="str">
            <v>Sum Amount</v>
          </cell>
          <cell r="CP6" t="str">
            <v>Trans</v>
          </cell>
          <cell r="CQ6" t="str">
            <v>Product</v>
          </cell>
          <cell r="CR6" t="str">
            <v>Sum Stat Amt</v>
          </cell>
          <cell r="CS6" t="str">
            <v>Period</v>
          </cell>
          <cell r="CT6" t="str">
            <v>Date</v>
          </cell>
          <cell r="CW6" t="str">
            <v>Account</v>
          </cell>
          <cell r="CX6" t="str">
            <v>Dept</v>
          </cell>
          <cell r="CY6" t="str">
            <v>Sum Amount</v>
          </cell>
          <cell r="CZ6" t="str">
            <v>Trans</v>
          </cell>
          <cell r="DA6" t="str">
            <v>Product</v>
          </cell>
          <cell r="DB6" t="str">
            <v>Sum Stat Amt</v>
          </cell>
          <cell r="DC6" t="str">
            <v>Period</v>
          </cell>
          <cell r="DD6" t="str">
            <v>Date</v>
          </cell>
          <cell r="DG6" t="str">
            <v>Account</v>
          </cell>
          <cell r="DH6" t="str">
            <v>Dept</v>
          </cell>
          <cell r="DI6" t="str">
            <v>Sum Amount</v>
          </cell>
          <cell r="DJ6" t="str">
            <v>Trans</v>
          </cell>
          <cell r="DK6" t="str">
            <v>Product</v>
          </cell>
          <cell r="DL6" t="str">
            <v>Sum Stat Amt</v>
          </cell>
          <cell r="DM6" t="str">
            <v>Period</v>
          </cell>
          <cell r="DN6" t="str">
            <v>Date</v>
          </cell>
          <cell r="DQ6" t="str">
            <v>Account</v>
          </cell>
          <cell r="DR6" t="str">
            <v>Dept</v>
          </cell>
          <cell r="DS6" t="str">
            <v>Sum Amount</v>
          </cell>
          <cell r="DT6" t="str">
            <v>Trans</v>
          </cell>
          <cell r="DU6" t="str">
            <v>Product</v>
          </cell>
          <cell r="DV6" t="str">
            <v>Sum Stat Amt</v>
          </cell>
          <cell r="DW6" t="str">
            <v>Period</v>
          </cell>
          <cell r="DX6" t="str">
            <v>Date</v>
          </cell>
        </row>
        <row r="7">
          <cell r="N7">
            <v>203</v>
          </cell>
          <cell r="O7">
            <v>407</v>
          </cell>
          <cell r="R7">
            <v>40939</v>
          </cell>
          <cell r="X7">
            <v>203</v>
          </cell>
          <cell r="Y7">
            <v>407</v>
          </cell>
          <cell r="AB7">
            <v>40968</v>
          </cell>
          <cell r="AH7">
            <v>203</v>
          </cell>
          <cell r="AI7">
            <v>407</v>
          </cell>
          <cell r="AL7">
            <v>40999</v>
          </cell>
          <cell r="AR7">
            <v>203</v>
          </cell>
          <cell r="AS7">
            <v>407</v>
          </cell>
          <cell r="AV7">
            <v>41029</v>
          </cell>
          <cell r="BB7">
            <v>203</v>
          </cell>
          <cell r="BC7">
            <v>407</v>
          </cell>
          <cell r="BF7">
            <v>41060</v>
          </cell>
          <cell r="BL7">
            <v>203</v>
          </cell>
          <cell r="BM7">
            <v>407</v>
          </cell>
          <cell r="BP7">
            <v>41090</v>
          </cell>
          <cell r="BV7">
            <v>203</v>
          </cell>
          <cell r="BW7">
            <v>407</v>
          </cell>
          <cell r="BZ7">
            <v>41121</v>
          </cell>
          <cell r="CF7">
            <v>203</v>
          </cell>
          <cell r="CG7">
            <v>407</v>
          </cell>
          <cell r="CJ7">
            <v>41152</v>
          </cell>
          <cell r="CP7">
            <v>203</v>
          </cell>
          <cell r="CQ7">
            <v>407</v>
          </cell>
          <cell r="CT7">
            <v>41182</v>
          </cell>
          <cell r="CZ7">
            <v>203</v>
          </cell>
          <cell r="DA7">
            <v>407</v>
          </cell>
          <cell r="DD7">
            <v>41213</v>
          </cell>
          <cell r="DJ7">
            <v>203</v>
          </cell>
          <cell r="DK7">
            <v>407</v>
          </cell>
          <cell r="DN7">
            <v>41243</v>
          </cell>
          <cell r="DT7">
            <v>203</v>
          </cell>
          <cell r="DU7">
            <v>407</v>
          </cell>
          <cell r="DX7">
            <v>41274</v>
          </cell>
        </row>
        <row r="9">
          <cell r="K9" t="str">
            <v>Account</v>
          </cell>
          <cell r="L9" t="str">
            <v>Dept</v>
          </cell>
          <cell r="M9" t="str">
            <v>Sum Amount</v>
          </cell>
          <cell r="N9" t="str">
            <v>Trans</v>
          </cell>
          <cell r="O9" t="str">
            <v>Product</v>
          </cell>
          <cell r="P9" t="str">
            <v>Sum Stat Amt</v>
          </cell>
          <cell r="Q9" t="str">
            <v>Period</v>
          </cell>
          <cell r="R9" t="str">
            <v>Date</v>
          </cell>
          <cell r="U9" t="str">
            <v>Account</v>
          </cell>
          <cell r="V9" t="str">
            <v>Dept</v>
          </cell>
          <cell r="W9" t="str">
            <v>Sum Amount</v>
          </cell>
          <cell r="X9" t="str">
            <v>Trans</v>
          </cell>
          <cell r="Y9" t="str">
            <v>Product</v>
          </cell>
          <cell r="Z9" t="str">
            <v>Sum Stat Amt</v>
          </cell>
          <cell r="AA9" t="str">
            <v>Period</v>
          </cell>
          <cell r="AB9" t="str">
            <v>Date</v>
          </cell>
          <cell r="AE9" t="str">
            <v>Account</v>
          </cell>
          <cell r="AF9" t="str">
            <v>Dept</v>
          </cell>
          <cell r="AG9" t="str">
            <v>Sum Amount</v>
          </cell>
          <cell r="AH9" t="str">
            <v>Trans</v>
          </cell>
          <cell r="AI9" t="str">
            <v>Product</v>
          </cell>
          <cell r="AJ9" t="str">
            <v>Sum Stat Amt</v>
          </cell>
          <cell r="AK9" t="str">
            <v>Period</v>
          </cell>
          <cell r="AL9" t="str">
            <v>Date</v>
          </cell>
          <cell r="AO9" t="str">
            <v>Account</v>
          </cell>
          <cell r="AP9" t="str">
            <v>Dept</v>
          </cell>
          <cell r="AQ9" t="str">
            <v>Sum Amount</v>
          </cell>
          <cell r="AR9" t="str">
            <v>Trans</v>
          </cell>
          <cell r="AS9" t="str">
            <v>Product</v>
          </cell>
          <cell r="AT9" t="str">
            <v>Sum Stat Amt</v>
          </cell>
          <cell r="AU9" t="str">
            <v>Period</v>
          </cell>
          <cell r="AV9" t="str">
            <v>Date</v>
          </cell>
          <cell r="AY9" t="str">
            <v>Account</v>
          </cell>
          <cell r="AZ9" t="str">
            <v>Dept</v>
          </cell>
          <cell r="BA9" t="str">
            <v>Sum Amount</v>
          </cell>
          <cell r="BB9" t="str">
            <v>Trans</v>
          </cell>
          <cell r="BC9" t="str">
            <v>Product</v>
          </cell>
          <cell r="BD9" t="str">
            <v>Sum Stat Amt</v>
          </cell>
          <cell r="BE9" t="str">
            <v>Period</v>
          </cell>
          <cell r="BF9" t="str">
            <v>Date</v>
          </cell>
          <cell r="BI9" t="str">
            <v>Account</v>
          </cell>
          <cell r="BJ9" t="str">
            <v>Dept</v>
          </cell>
          <cell r="BK9" t="str">
            <v>Sum Amount</v>
          </cell>
          <cell r="BL9" t="str">
            <v>Trans</v>
          </cell>
          <cell r="BM9" t="str">
            <v>Product</v>
          </cell>
          <cell r="BN9" t="str">
            <v>Sum Stat Amt</v>
          </cell>
          <cell r="BO9" t="str">
            <v>Period</v>
          </cell>
          <cell r="BP9" t="str">
            <v>Date</v>
          </cell>
          <cell r="BS9" t="str">
            <v>Account</v>
          </cell>
          <cell r="BT9" t="str">
            <v>Dept</v>
          </cell>
          <cell r="BU9" t="str">
            <v>Sum Amount</v>
          </cell>
          <cell r="BV9" t="str">
            <v>Trans</v>
          </cell>
          <cell r="BW9" t="str">
            <v>Product</v>
          </cell>
          <cell r="BX9" t="str">
            <v>Sum Stat Amt</v>
          </cell>
          <cell r="BY9" t="str">
            <v>Period</v>
          </cell>
          <cell r="BZ9" t="str">
            <v>Date</v>
          </cell>
          <cell r="CC9" t="str">
            <v>Account</v>
          </cell>
          <cell r="CD9" t="str">
            <v>Dept</v>
          </cell>
          <cell r="CE9" t="str">
            <v>Sum Amount</v>
          </cell>
          <cell r="CF9" t="str">
            <v>Trans</v>
          </cell>
          <cell r="CG9" t="str">
            <v>Product</v>
          </cell>
          <cell r="CH9" t="str">
            <v>Sum Stat Amt</v>
          </cell>
          <cell r="CI9" t="str">
            <v>Period</v>
          </cell>
          <cell r="CJ9" t="str">
            <v>Date</v>
          </cell>
          <cell r="CM9" t="str">
            <v>Account</v>
          </cell>
          <cell r="CN9" t="str">
            <v>Dept</v>
          </cell>
          <cell r="CO9" t="str">
            <v>Sum Amount</v>
          </cell>
          <cell r="CP9" t="str">
            <v>Trans</v>
          </cell>
          <cell r="CQ9" t="str">
            <v>Product</v>
          </cell>
          <cell r="CR9" t="str">
            <v>Sum Stat Amt</v>
          </cell>
          <cell r="CS9" t="str">
            <v>Period</v>
          </cell>
          <cell r="CT9" t="str">
            <v>Date</v>
          </cell>
          <cell r="CW9" t="str">
            <v>Account</v>
          </cell>
          <cell r="CX9" t="str">
            <v>Dept</v>
          </cell>
          <cell r="CY9" t="str">
            <v>Sum Amount</v>
          </cell>
          <cell r="CZ9" t="str">
            <v>Trans</v>
          </cell>
          <cell r="DA9" t="str">
            <v>Product</v>
          </cell>
          <cell r="DB9" t="str">
            <v>Sum Stat Amt</v>
          </cell>
          <cell r="DC9" t="str">
            <v>Period</v>
          </cell>
          <cell r="DD9" t="str">
            <v>Date</v>
          </cell>
          <cell r="DG9" t="str">
            <v>Account</v>
          </cell>
          <cell r="DH9" t="str">
            <v>Dept</v>
          </cell>
          <cell r="DI9" t="str">
            <v>Sum Amount</v>
          </cell>
          <cell r="DJ9" t="str">
            <v>Trans</v>
          </cell>
          <cell r="DK9" t="str">
            <v>Product</v>
          </cell>
          <cell r="DL9" t="str">
            <v>Sum Stat Amt</v>
          </cell>
          <cell r="DM9" t="str">
            <v>Period</v>
          </cell>
          <cell r="DN9" t="str">
            <v>Date</v>
          </cell>
          <cell r="DQ9" t="str">
            <v>Account</v>
          </cell>
          <cell r="DR9" t="str">
            <v>Dept</v>
          </cell>
          <cell r="DS9" t="str">
            <v>Sum Amount</v>
          </cell>
          <cell r="DT9" t="str">
            <v>Trans</v>
          </cell>
          <cell r="DU9" t="str">
            <v>Product</v>
          </cell>
          <cell r="DV9" t="str">
            <v>Sum Stat Amt</v>
          </cell>
          <cell r="DW9" t="str">
            <v>Period</v>
          </cell>
          <cell r="DX9" t="str">
            <v>Date</v>
          </cell>
        </row>
        <row r="10">
          <cell r="N10">
            <v>204</v>
          </cell>
          <cell r="O10">
            <v>407</v>
          </cell>
          <cell r="R10">
            <v>40939</v>
          </cell>
          <cell r="X10">
            <v>204</v>
          </cell>
          <cell r="Y10">
            <v>407</v>
          </cell>
          <cell r="AB10">
            <v>40968</v>
          </cell>
          <cell r="AH10">
            <v>204</v>
          </cell>
          <cell r="AI10">
            <v>407</v>
          </cell>
          <cell r="AL10">
            <v>40999</v>
          </cell>
          <cell r="AR10">
            <v>204</v>
          </cell>
          <cell r="AS10">
            <v>407</v>
          </cell>
          <cell r="AV10">
            <v>41029</v>
          </cell>
          <cell r="BB10">
            <v>204</v>
          </cell>
          <cell r="BC10">
            <v>407</v>
          </cell>
          <cell r="BF10">
            <v>41060</v>
          </cell>
          <cell r="BL10">
            <v>204</v>
          </cell>
          <cell r="BM10">
            <v>407</v>
          </cell>
          <cell r="BP10">
            <v>41090</v>
          </cell>
          <cell r="BV10">
            <v>204</v>
          </cell>
          <cell r="BW10">
            <v>407</v>
          </cell>
          <cell r="BZ10">
            <v>41121</v>
          </cell>
          <cell r="CF10">
            <v>204</v>
          </cell>
          <cell r="CG10">
            <v>407</v>
          </cell>
          <cell r="CJ10">
            <v>41152</v>
          </cell>
          <cell r="CP10">
            <v>204</v>
          </cell>
          <cell r="CQ10">
            <v>407</v>
          </cell>
          <cell r="CT10">
            <v>41182</v>
          </cell>
          <cell r="CZ10">
            <v>204</v>
          </cell>
          <cell r="DA10">
            <v>407</v>
          </cell>
          <cell r="DD10">
            <v>41213</v>
          </cell>
          <cell r="DJ10">
            <v>204</v>
          </cell>
          <cell r="DK10">
            <v>407</v>
          </cell>
          <cell r="DN10">
            <v>41243</v>
          </cell>
          <cell r="DT10">
            <v>204</v>
          </cell>
          <cell r="DU10">
            <v>407</v>
          </cell>
          <cell r="DX10">
            <v>41274</v>
          </cell>
        </row>
        <row r="12">
          <cell r="K12" t="str">
            <v>Account</v>
          </cell>
          <cell r="L12" t="str">
            <v>Dept</v>
          </cell>
          <cell r="M12" t="str">
            <v>Sum Amount</v>
          </cell>
          <cell r="N12" t="str">
            <v>Trans</v>
          </cell>
          <cell r="O12" t="str">
            <v>Product</v>
          </cell>
          <cell r="P12" t="str">
            <v>Sum Stat Amt</v>
          </cell>
          <cell r="Q12" t="str">
            <v>Period</v>
          </cell>
          <cell r="R12" t="str">
            <v>Date</v>
          </cell>
          <cell r="U12" t="str">
            <v>Account</v>
          </cell>
          <cell r="V12" t="str">
            <v>Dept</v>
          </cell>
          <cell r="W12" t="str">
            <v>Sum Amount</v>
          </cell>
          <cell r="X12" t="str">
            <v>Trans</v>
          </cell>
          <cell r="Y12" t="str">
            <v>Product</v>
          </cell>
          <cell r="Z12" t="str">
            <v>Sum Stat Amt</v>
          </cell>
          <cell r="AA12" t="str">
            <v>Period</v>
          </cell>
          <cell r="AB12" t="str">
            <v>Date</v>
          </cell>
          <cell r="AE12" t="str">
            <v>Account</v>
          </cell>
          <cell r="AF12" t="str">
            <v>Dept</v>
          </cell>
          <cell r="AG12" t="str">
            <v>Sum Amount</v>
          </cell>
          <cell r="AH12" t="str">
            <v>Trans</v>
          </cell>
          <cell r="AI12" t="str">
            <v>Product</v>
          </cell>
          <cell r="AJ12" t="str">
            <v>Sum Stat Amt</v>
          </cell>
          <cell r="AK12" t="str">
            <v>Period</v>
          </cell>
          <cell r="AL12" t="str">
            <v>Date</v>
          </cell>
          <cell r="AO12" t="str">
            <v>Account</v>
          </cell>
          <cell r="AP12" t="str">
            <v>Dept</v>
          </cell>
          <cell r="AQ12" t="str">
            <v>Sum Amount</v>
          </cell>
          <cell r="AR12" t="str">
            <v>Trans</v>
          </cell>
          <cell r="AS12" t="str">
            <v>Product</v>
          </cell>
          <cell r="AT12" t="str">
            <v>Sum Stat Amt</v>
          </cell>
          <cell r="AU12" t="str">
            <v>Period</v>
          </cell>
          <cell r="AV12" t="str">
            <v>Date</v>
          </cell>
          <cell r="AY12" t="str">
            <v>Account</v>
          </cell>
          <cell r="AZ12" t="str">
            <v>Dept</v>
          </cell>
          <cell r="BA12" t="str">
            <v>Sum Amount</v>
          </cell>
          <cell r="BB12" t="str">
            <v>Trans</v>
          </cell>
          <cell r="BC12" t="str">
            <v>Product</v>
          </cell>
          <cell r="BD12" t="str">
            <v>Sum Stat Amt</v>
          </cell>
          <cell r="BE12" t="str">
            <v>Period</v>
          </cell>
          <cell r="BF12" t="str">
            <v>Date</v>
          </cell>
          <cell r="BI12" t="str">
            <v>Account</v>
          </cell>
          <cell r="BJ12" t="str">
            <v>Dept</v>
          </cell>
          <cell r="BK12" t="str">
            <v>Sum Amount</v>
          </cell>
          <cell r="BL12" t="str">
            <v>Trans</v>
          </cell>
          <cell r="BM12" t="str">
            <v>Product</v>
          </cell>
          <cell r="BN12" t="str">
            <v>Sum Stat Amt</v>
          </cell>
          <cell r="BO12" t="str">
            <v>Period</v>
          </cell>
          <cell r="BP12" t="str">
            <v>Date</v>
          </cell>
          <cell r="BS12" t="str">
            <v>Account</v>
          </cell>
          <cell r="BT12" t="str">
            <v>Dept</v>
          </cell>
          <cell r="BU12" t="str">
            <v>Sum Amount</v>
          </cell>
          <cell r="BV12" t="str">
            <v>Trans</v>
          </cell>
          <cell r="BW12" t="str">
            <v>Product</v>
          </cell>
          <cell r="BX12" t="str">
            <v>Sum Stat Amt</v>
          </cell>
          <cell r="BY12" t="str">
            <v>Period</v>
          </cell>
          <cell r="BZ12" t="str">
            <v>Date</v>
          </cell>
          <cell r="CC12" t="str">
            <v>Account</v>
          </cell>
          <cell r="CD12" t="str">
            <v>Dept</v>
          </cell>
          <cell r="CE12" t="str">
            <v>Sum Amount</v>
          </cell>
          <cell r="CF12" t="str">
            <v>Trans</v>
          </cell>
          <cell r="CG12" t="str">
            <v>Product</v>
          </cell>
          <cell r="CH12" t="str">
            <v>Sum Stat Amt</v>
          </cell>
          <cell r="CI12" t="str">
            <v>Period</v>
          </cell>
          <cell r="CJ12" t="str">
            <v>Date</v>
          </cell>
          <cell r="CM12" t="str">
            <v>Account</v>
          </cell>
          <cell r="CN12" t="str">
            <v>Dept</v>
          </cell>
          <cell r="CO12" t="str">
            <v>Sum Amount</v>
          </cell>
          <cell r="CP12" t="str">
            <v>Trans</v>
          </cell>
          <cell r="CQ12" t="str">
            <v>Product</v>
          </cell>
          <cell r="CR12" t="str">
            <v>Sum Stat Amt</v>
          </cell>
          <cell r="CS12" t="str">
            <v>Period</v>
          </cell>
          <cell r="CT12" t="str">
            <v>Date</v>
          </cell>
          <cell r="CW12" t="str">
            <v>Account</v>
          </cell>
          <cell r="CX12" t="str">
            <v>Dept</v>
          </cell>
          <cell r="CY12" t="str">
            <v>Sum Amount</v>
          </cell>
          <cell r="CZ12" t="str">
            <v>Trans</v>
          </cell>
          <cell r="DA12" t="str">
            <v>Product</v>
          </cell>
          <cell r="DB12" t="str">
            <v>Sum Stat Amt</v>
          </cell>
          <cell r="DC12" t="str">
            <v>Period</v>
          </cell>
          <cell r="DD12" t="str">
            <v>Date</v>
          </cell>
          <cell r="DG12" t="str">
            <v>Account</v>
          </cell>
          <cell r="DH12" t="str">
            <v>Dept</v>
          </cell>
          <cell r="DI12" t="str">
            <v>Sum Amount</v>
          </cell>
          <cell r="DJ12" t="str">
            <v>Trans</v>
          </cell>
          <cell r="DK12" t="str">
            <v>Product</v>
          </cell>
          <cell r="DL12" t="str">
            <v>Sum Stat Amt</v>
          </cell>
          <cell r="DM12" t="str">
            <v>Period</v>
          </cell>
          <cell r="DN12" t="str">
            <v>Date</v>
          </cell>
          <cell r="DQ12" t="str">
            <v>Account</v>
          </cell>
          <cell r="DR12" t="str">
            <v>Dept</v>
          </cell>
          <cell r="DS12" t="str">
            <v>Sum Amount</v>
          </cell>
          <cell r="DT12" t="str">
            <v>Trans</v>
          </cell>
          <cell r="DU12" t="str">
            <v>Product</v>
          </cell>
          <cell r="DV12" t="str">
            <v>Sum Stat Amt</v>
          </cell>
          <cell r="DW12" t="str">
            <v>Period</v>
          </cell>
          <cell r="DX12" t="str">
            <v>Date</v>
          </cell>
        </row>
        <row r="13">
          <cell r="N13">
            <v>205</v>
          </cell>
          <cell r="O13">
            <v>407</v>
          </cell>
          <cell r="R13">
            <v>40939</v>
          </cell>
          <cell r="X13">
            <v>205</v>
          </cell>
          <cell r="Y13">
            <v>407</v>
          </cell>
          <cell r="AB13">
            <v>40968</v>
          </cell>
          <cell r="AH13">
            <v>205</v>
          </cell>
          <cell r="AI13">
            <v>407</v>
          </cell>
          <cell r="AL13">
            <v>40999</v>
          </cell>
          <cell r="AR13">
            <v>205</v>
          </cell>
          <cell r="AS13">
            <v>407</v>
          </cell>
          <cell r="AV13">
            <v>41029</v>
          </cell>
          <cell r="BB13">
            <v>205</v>
          </cell>
          <cell r="BC13">
            <v>407</v>
          </cell>
          <cell r="BF13">
            <v>41060</v>
          </cell>
          <cell r="BL13">
            <v>205</v>
          </cell>
          <cell r="BM13">
            <v>407</v>
          </cell>
          <cell r="BP13">
            <v>41090</v>
          </cell>
          <cell r="BV13">
            <v>205</v>
          </cell>
          <cell r="BW13">
            <v>407</v>
          </cell>
          <cell r="BZ13">
            <v>41121</v>
          </cell>
          <cell r="CF13">
            <v>205</v>
          </cell>
          <cell r="CG13">
            <v>407</v>
          </cell>
          <cell r="CJ13">
            <v>41152</v>
          </cell>
          <cell r="CP13">
            <v>205</v>
          </cell>
          <cell r="CQ13">
            <v>407</v>
          </cell>
          <cell r="CT13">
            <v>41182</v>
          </cell>
          <cell r="CZ13">
            <v>205</v>
          </cell>
          <cell r="DA13">
            <v>407</v>
          </cell>
          <cell r="DD13">
            <v>41213</v>
          </cell>
          <cell r="DJ13">
            <v>205</v>
          </cell>
          <cell r="DK13">
            <v>407</v>
          </cell>
          <cell r="DN13">
            <v>41243</v>
          </cell>
          <cell r="DT13">
            <v>205</v>
          </cell>
          <cell r="DU13">
            <v>407</v>
          </cell>
          <cell r="DX13">
            <v>41274</v>
          </cell>
        </row>
        <row r="14">
          <cell r="K14" t="str">
            <v>Account</v>
          </cell>
          <cell r="L14" t="str">
            <v>Dept</v>
          </cell>
          <cell r="M14" t="str">
            <v>Sum Amount</v>
          </cell>
          <cell r="N14" t="str">
            <v>Trans</v>
          </cell>
          <cell r="O14" t="str">
            <v>Product</v>
          </cell>
          <cell r="P14" t="str">
            <v>Sum Stat Amt</v>
          </cell>
          <cell r="Q14" t="str">
            <v>Period</v>
          </cell>
          <cell r="R14" t="str">
            <v>Date</v>
          </cell>
          <cell r="U14" t="str">
            <v>Account</v>
          </cell>
          <cell r="V14" t="str">
            <v>Dept</v>
          </cell>
          <cell r="W14" t="str">
            <v>Sum Amount</v>
          </cell>
          <cell r="X14" t="str">
            <v>Trans</v>
          </cell>
          <cell r="Y14" t="str">
            <v>Product</v>
          </cell>
          <cell r="Z14" t="str">
            <v>Sum Stat Amt</v>
          </cell>
          <cell r="AA14" t="str">
            <v>Period</v>
          </cell>
          <cell r="AB14" t="str">
            <v>Date</v>
          </cell>
          <cell r="AE14" t="str">
            <v>Account</v>
          </cell>
          <cell r="AF14" t="str">
            <v>Dept</v>
          </cell>
          <cell r="AG14" t="str">
            <v>Sum Amount</v>
          </cell>
          <cell r="AH14" t="str">
            <v>Trans</v>
          </cell>
          <cell r="AI14" t="str">
            <v>Product</v>
          </cell>
          <cell r="AJ14" t="str">
            <v>Sum Stat Amt</v>
          </cell>
          <cell r="AK14" t="str">
            <v>Period</v>
          </cell>
          <cell r="AL14" t="str">
            <v>Date</v>
          </cell>
          <cell r="AO14" t="str">
            <v>Account</v>
          </cell>
          <cell r="AP14" t="str">
            <v>Dept</v>
          </cell>
          <cell r="AQ14" t="str">
            <v>Sum Amount</v>
          </cell>
          <cell r="AR14" t="str">
            <v>Trans</v>
          </cell>
          <cell r="AS14" t="str">
            <v>Product</v>
          </cell>
          <cell r="AT14" t="str">
            <v>Sum Stat Amt</v>
          </cell>
          <cell r="AU14" t="str">
            <v>Period</v>
          </cell>
          <cell r="AV14" t="str">
            <v>Date</v>
          </cell>
          <cell r="AY14" t="str">
            <v>Account</v>
          </cell>
          <cell r="AZ14" t="str">
            <v>Dept</v>
          </cell>
          <cell r="BA14" t="str">
            <v>Sum Amount</v>
          </cell>
          <cell r="BB14" t="str">
            <v>Trans</v>
          </cell>
          <cell r="BC14" t="str">
            <v>Product</v>
          </cell>
          <cell r="BD14" t="str">
            <v>Sum Stat Amt</v>
          </cell>
          <cell r="BE14" t="str">
            <v>Period</v>
          </cell>
          <cell r="BF14" t="str">
            <v>Date</v>
          </cell>
          <cell r="BI14" t="str">
            <v>Account</v>
          </cell>
          <cell r="BJ14" t="str">
            <v>Dept</v>
          </cell>
          <cell r="BK14" t="str">
            <v>Sum Amount</v>
          </cell>
          <cell r="BL14" t="str">
            <v>Trans</v>
          </cell>
          <cell r="BM14" t="str">
            <v>Product</v>
          </cell>
          <cell r="BN14" t="str">
            <v>Sum Stat Amt</v>
          </cell>
          <cell r="BO14" t="str">
            <v>Period</v>
          </cell>
          <cell r="BP14" t="str">
            <v>Date</v>
          </cell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  <cell r="CC14" t="str">
            <v>Account</v>
          </cell>
          <cell r="CD14" t="str">
            <v>Dept</v>
          </cell>
          <cell r="CE14" t="str">
            <v>Sum Amount</v>
          </cell>
          <cell r="CF14" t="str">
            <v>Trans</v>
          </cell>
          <cell r="CG14" t="str">
            <v>Product</v>
          </cell>
          <cell r="CH14" t="str">
            <v>Sum Stat Amt</v>
          </cell>
          <cell r="CI14" t="str">
            <v>Period</v>
          </cell>
          <cell r="CJ14" t="str">
            <v>Date</v>
          </cell>
          <cell r="CM14" t="str">
            <v>Account</v>
          </cell>
          <cell r="CN14" t="str">
            <v>Dept</v>
          </cell>
          <cell r="CO14" t="str">
            <v>Sum Amount</v>
          </cell>
          <cell r="CP14" t="str">
            <v>Trans</v>
          </cell>
          <cell r="CQ14" t="str">
            <v>Product</v>
          </cell>
          <cell r="CR14" t="str">
            <v>Sum Stat Amt</v>
          </cell>
          <cell r="CS14" t="str">
            <v>Period</v>
          </cell>
          <cell r="CT14" t="str">
            <v>Date</v>
          </cell>
          <cell r="CW14" t="str">
            <v>Account</v>
          </cell>
          <cell r="CX14" t="str">
            <v>Dept</v>
          </cell>
          <cell r="CY14" t="str">
            <v>Sum Amount</v>
          </cell>
          <cell r="CZ14" t="str">
            <v>Trans</v>
          </cell>
          <cell r="DA14" t="str">
            <v>Product</v>
          </cell>
          <cell r="DB14" t="str">
            <v>Sum Stat Amt</v>
          </cell>
          <cell r="DC14" t="str">
            <v>Period</v>
          </cell>
          <cell r="DD14" t="str">
            <v>Date</v>
          </cell>
          <cell r="DG14" t="str">
            <v>Account</v>
          </cell>
          <cell r="DH14" t="str">
            <v>Dept</v>
          </cell>
          <cell r="DI14" t="str">
            <v>Sum Amount</v>
          </cell>
          <cell r="DJ14" t="str">
            <v>Trans</v>
          </cell>
          <cell r="DK14" t="str">
            <v>Product</v>
          </cell>
          <cell r="DL14" t="str">
            <v>Sum Stat Amt</v>
          </cell>
          <cell r="DM14" t="str">
            <v>Period</v>
          </cell>
          <cell r="DN14" t="str">
            <v>Date</v>
          </cell>
          <cell r="DQ14" t="str">
            <v>Account</v>
          </cell>
          <cell r="DR14" t="str">
            <v>Dept</v>
          </cell>
          <cell r="DS14" t="str">
            <v>Sum Amount</v>
          </cell>
          <cell r="DT14" t="str">
            <v>Trans</v>
          </cell>
          <cell r="DU14" t="str">
            <v>Product</v>
          </cell>
          <cell r="DV14" t="str">
            <v>Sum Stat Amt</v>
          </cell>
          <cell r="DW14" t="str">
            <v>Period</v>
          </cell>
          <cell r="DX14" t="str">
            <v>Date</v>
          </cell>
        </row>
        <row r="15">
          <cell r="N15">
            <v>202</v>
          </cell>
          <cell r="O15">
            <v>408</v>
          </cell>
          <cell r="R15">
            <v>40939</v>
          </cell>
          <cell r="X15">
            <v>202</v>
          </cell>
          <cell r="Y15">
            <v>408</v>
          </cell>
          <cell r="AB15">
            <v>40968</v>
          </cell>
          <cell r="AH15">
            <v>202</v>
          </cell>
          <cell r="AI15">
            <v>408</v>
          </cell>
          <cell r="AL15">
            <v>40999</v>
          </cell>
          <cell r="AR15">
            <v>202</v>
          </cell>
          <cell r="AS15">
            <v>408</v>
          </cell>
          <cell r="AV15">
            <v>41029</v>
          </cell>
          <cell r="BB15">
            <v>202</v>
          </cell>
          <cell r="BC15">
            <v>408</v>
          </cell>
          <cell r="BF15">
            <v>41060</v>
          </cell>
          <cell r="BL15">
            <v>202</v>
          </cell>
          <cell r="BM15">
            <v>408</v>
          </cell>
          <cell r="BP15">
            <v>41090</v>
          </cell>
          <cell r="BV15">
            <v>202</v>
          </cell>
          <cell r="BW15">
            <v>408</v>
          </cell>
          <cell r="BZ15">
            <v>41121</v>
          </cell>
          <cell r="CF15">
            <v>202</v>
          </cell>
          <cell r="CG15">
            <v>408</v>
          </cell>
          <cell r="CJ15">
            <v>41152</v>
          </cell>
          <cell r="CP15">
            <v>202</v>
          </cell>
          <cell r="CQ15">
            <v>408</v>
          </cell>
          <cell r="CT15">
            <v>41182</v>
          </cell>
          <cell r="CZ15">
            <v>202</v>
          </cell>
          <cell r="DA15">
            <v>408</v>
          </cell>
          <cell r="DD15">
            <v>41213</v>
          </cell>
          <cell r="DJ15">
            <v>202</v>
          </cell>
          <cell r="DK15">
            <v>408</v>
          </cell>
          <cell r="DN15">
            <v>41243</v>
          </cell>
          <cell r="DT15">
            <v>202</v>
          </cell>
          <cell r="DU15">
            <v>408</v>
          </cell>
          <cell r="DX15">
            <v>41274</v>
          </cell>
        </row>
        <row r="17">
          <cell r="K17" t="str">
            <v>Account</v>
          </cell>
          <cell r="L17" t="str">
            <v>Dept</v>
          </cell>
          <cell r="M17" t="str">
            <v>Sum Amount</v>
          </cell>
          <cell r="N17" t="str">
            <v>Trans</v>
          </cell>
          <cell r="O17" t="str">
            <v>Product</v>
          </cell>
          <cell r="P17" t="str">
            <v>Sum Stat Amt</v>
          </cell>
          <cell r="Q17" t="str">
            <v>Period</v>
          </cell>
          <cell r="R17" t="str">
            <v>Date</v>
          </cell>
          <cell r="U17" t="str">
            <v>Account</v>
          </cell>
          <cell r="V17" t="str">
            <v>Dept</v>
          </cell>
          <cell r="W17" t="str">
            <v>Sum Amount</v>
          </cell>
          <cell r="X17" t="str">
            <v>Trans</v>
          </cell>
          <cell r="Y17" t="str">
            <v>Product</v>
          </cell>
          <cell r="Z17" t="str">
            <v>Sum Stat Amt</v>
          </cell>
          <cell r="AA17" t="str">
            <v>Period</v>
          </cell>
          <cell r="AB17" t="str">
            <v>Date</v>
          </cell>
          <cell r="AE17" t="str">
            <v>Account</v>
          </cell>
          <cell r="AF17" t="str">
            <v>Dept</v>
          </cell>
          <cell r="AG17" t="str">
            <v>Sum Amount</v>
          </cell>
          <cell r="AH17" t="str">
            <v>Trans</v>
          </cell>
          <cell r="AI17" t="str">
            <v>Product</v>
          </cell>
          <cell r="AJ17" t="str">
            <v>Sum Stat Amt</v>
          </cell>
          <cell r="AK17" t="str">
            <v>Period</v>
          </cell>
          <cell r="AL17" t="str">
            <v>Date</v>
          </cell>
          <cell r="AO17" t="str">
            <v>Account</v>
          </cell>
          <cell r="AP17" t="str">
            <v>Dept</v>
          </cell>
          <cell r="AQ17" t="str">
            <v>Sum Amount</v>
          </cell>
          <cell r="AR17" t="str">
            <v>Trans</v>
          </cell>
          <cell r="AS17" t="str">
            <v>Product</v>
          </cell>
          <cell r="AT17" t="str">
            <v>Sum Stat Amt</v>
          </cell>
          <cell r="AU17" t="str">
            <v>Period</v>
          </cell>
          <cell r="AV17" t="str">
            <v>Date</v>
          </cell>
          <cell r="AY17" t="str">
            <v>Account</v>
          </cell>
          <cell r="AZ17" t="str">
            <v>Dept</v>
          </cell>
          <cell r="BA17" t="str">
            <v>Sum Amount</v>
          </cell>
          <cell r="BB17" t="str">
            <v>Trans</v>
          </cell>
          <cell r="BC17" t="str">
            <v>Product</v>
          </cell>
          <cell r="BD17" t="str">
            <v>Sum Stat Amt</v>
          </cell>
          <cell r="BE17" t="str">
            <v>Period</v>
          </cell>
          <cell r="BF17" t="str">
            <v>Date</v>
          </cell>
          <cell r="BI17" t="str">
            <v>Account</v>
          </cell>
          <cell r="BJ17" t="str">
            <v>Dept</v>
          </cell>
          <cell r="BK17" t="str">
            <v>Sum Amount</v>
          </cell>
          <cell r="BL17" t="str">
            <v>Trans</v>
          </cell>
          <cell r="BM17" t="str">
            <v>Product</v>
          </cell>
          <cell r="BN17" t="str">
            <v>Sum Stat Amt</v>
          </cell>
          <cell r="BO17" t="str">
            <v>Period</v>
          </cell>
          <cell r="BP17" t="str">
            <v>Date</v>
          </cell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  <cell r="CC17" t="str">
            <v>Account</v>
          </cell>
          <cell r="CD17" t="str">
            <v>Dept</v>
          </cell>
          <cell r="CE17" t="str">
            <v>Sum Amount</v>
          </cell>
          <cell r="CF17" t="str">
            <v>Trans</v>
          </cell>
          <cell r="CG17" t="str">
            <v>Product</v>
          </cell>
          <cell r="CH17" t="str">
            <v>Sum Stat Amt</v>
          </cell>
          <cell r="CI17" t="str">
            <v>Period</v>
          </cell>
          <cell r="CJ17" t="str">
            <v>Date</v>
          </cell>
          <cell r="CM17" t="str">
            <v>Account</v>
          </cell>
          <cell r="CN17" t="str">
            <v>Dept</v>
          </cell>
          <cell r="CO17" t="str">
            <v>Sum Amount</v>
          </cell>
          <cell r="CP17" t="str">
            <v>Trans</v>
          </cell>
          <cell r="CQ17" t="str">
            <v>Product</v>
          </cell>
          <cell r="CR17" t="str">
            <v>Sum Stat Amt</v>
          </cell>
          <cell r="CS17" t="str">
            <v>Period</v>
          </cell>
          <cell r="CT17" t="str">
            <v>Date</v>
          </cell>
          <cell r="CW17" t="str">
            <v>Account</v>
          </cell>
          <cell r="CX17" t="str">
            <v>Dept</v>
          </cell>
          <cell r="CY17" t="str">
            <v>Sum Amount</v>
          </cell>
          <cell r="CZ17" t="str">
            <v>Trans</v>
          </cell>
          <cell r="DA17" t="str">
            <v>Product</v>
          </cell>
          <cell r="DB17" t="str">
            <v>Sum Stat Amt</v>
          </cell>
          <cell r="DC17" t="str">
            <v>Period</v>
          </cell>
          <cell r="DD17" t="str">
            <v>Date</v>
          </cell>
          <cell r="DG17" t="str">
            <v>Account</v>
          </cell>
          <cell r="DH17" t="str">
            <v>Dept</v>
          </cell>
          <cell r="DI17" t="str">
            <v>Sum Amount</v>
          </cell>
          <cell r="DJ17" t="str">
            <v>Trans</v>
          </cell>
          <cell r="DK17" t="str">
            <v>Product</v>
          </cell>
          <cell r="DL17" t="str">
            <v>Sum Stat Amt</v>
          </cell>
          <cell r="DM17" t="str">
            <v>Period</v>
          </cell>
          <cell r="DN17" t="str">
            <v>Date</v>
          </cell>
          <cell r="DQ17" t="str">
            <v>Account</v>
          </cell>
          <cell r="DR17" t="str">
            <v>Dept</v>
          </cell>
          <cell r="DS17" t="str">
            <v>Sum Amount</v>
          </cell>
          <cell r="DT17" t="str">
            <v>Trans</v>
          </cell>
          <cell r="DU17" t="str">
            <v>Product</v>
          </cell>
          <cell r="DV17" t="str">
            <v>Sum Stat Amt</v>
          </cell>
          <cell r="DW17" t="str">
            <v>Period</v>
          </cell>
          <cell r="DX17" t="str">
            <v>Date</v>
          </cell>
        </row>
        <row r="18">
          <cell r="N18">
            <v>203</v>
          </cell>
          <cell r="O18">
            <v>408</v>
          </cell>
          <cell r="R18">
            <v>40939</v>
          </cell>
          <cell r="X18">
            <v>203</v>
          </cell>
          <cell r="Y18">
            <v>408</v>
          </cell>
          <cell r="AB18">
            <v>40968</v>
          </cell>
          <cell r="AH18">
            <v>203</v>
          </cell>
          <cell r="AI18">
            <v>408</v>
          </cell>
          <cell r="AL18">
            <v>40999</v>
          </cell>
          <cell r="AR18">
            <v>203</v>
          </cell>
          <cell r="AS18">
            <v>408</v>
          </cell>
          <cell r="AV18">
            <v>41029</v>
          </cell>
          <cell r="BB18">
            <v>203</v>
          </cell>
          <cell r="BC18">
            <v>408</v>
          </cell>
          <cell r="BF18">
            <v>41060</v>
          </cell>
          <cell r="BL18">
            <v>203</v>
          </cell>
          <cell r="BM18">
            <v>408</v>
          </cell>
          <cell r="BP18">
            <v>41090</v>
          </cell>
          <cell r="BV18">
            <v>203</v>
          </cell>
          <cell r="BW18">
            <v>408</v>
          </cell>
          <cell r="BZ18">
            <v>41121</v>
          </cell>
          <cell r="CF18">
            <v>203</v>
          </cell>
          <cell r="CG18">
            <v>408</v>
          </cell>
          <cell r="CJ18">
            <v>41152</v>
          </cell>
          <cell r="CP18">
            <v>203</v>
          </cell>
          <cell r="CQ18">
            <v>408</v>
          </cell>
          <cell r="CT18">
            <v>41182</v>
          </cell>
          <cell r="CZ18">
            <v>203</v>
          </cell>
          <cell r="DA18">
            <v>408</v>
          </cell>
          <cell r="DD18">
            <v>41213</v>
          </cell>
          <cell r="DJ18">
            <v>203</v>
          </cell>
          <cell r="DK18">
            <v>408</v>
          </cell>
          <cell r="DN18">
            <v>41243</v>
          </cell>
          <cell r="DT18">
            <v>203</v>
          </cell>
          <cell r="DU18">
            <v>408</v>
          </cell>
          <cell r="DX18">
            <v>41274</v>
          </cell>
        </row>
        <row r="20">
          <cell r="K20" t="str">
            <v>Account</v>
          </cell>
          <cell r="L20" t="str">
            <v>Dept</v>
          </cell>
          <cell r="M20" t="str">
            <v>Sum Amount</v>
          </cell>
          <cell r="N20" t="str">
            <v>Trans</v>
          </cell>
          <cell r="O20" t="str">
            <v>Product</v>
          </cell>
          <cell r="P20" t="str">
            <v>Sum Stat Amt</v>
          </cell>
          <cell r="Q20" t="str">
            <v>Period</v>
          </cell>
          <cell r="R20" t="str">
            <v>Date</v>
          </cell>
          <cell r="U20" t="str">
            <v>Account</v>
          </cell>
          <cell r="V20" t="str">
            <v>Dept</v>
          </cell>
          <cell r="W20" t="str">
            <v>Sum Amount</v>
          </cell>
          <cell r="X20" t="str">
            <v>Trans</v>
          </cell>
          <cell r="Y20" t="str">
            <v>Product</v>
          </cell>
          <cell r="Z20" t="str">
            <v>Sum Stat Amt</v>
          </cell>
          <cell r="AA20" t="str">
            <v>Period</v>
          </cell>
          <cell r="AB20" t="str">
            <v>Date</v>
          </cell>
          <cell r="AE20" t="str">
            <v>Account</v>
          </cell>
          <cell r="AF20" t="str">
            <v>Dept</v>
          </cell>
          <cell r="AG20" t="str">
            <v>Sum Amount</v>
          </cell>
          <cell r="AH20" t="str">
            <v>Trans</v>
          </cell>
          <cell r="AI20" t="str">
            <v>Product</v>
          </cell>
          <cell r="AJ20" t="str">
            <v>Sum Stat Amt</v>
          </cell>
          <cell r="AK20" t="str">
            <v>Period</v>
          </cell>
          <cell r="AL20" t="str">
            <v>Date</v>
          </cell>
          <cell r="AO20" t="str">
            <v>Account</v>
          </cell>
          <cell r="AP20" t="str">
            <v>Dept</v>
          </cell>
          <cell r="AQ20" t="str">
            <v>Sum Amount</v>
          </cell>
          <cell r="AR20" t="str">
            <v>Trans</v>
          </cell>
          <cell r="AS20" t="str">
            <v>Product</v>
          </cell>
          <cell r="AT20" t="str">
            <v>Sum Stat Amt</v>
          </cell>
          <cell r="AU20" t="str">
            <v>Period</v>
          </cell>
          <cell r="AV20" t="str">
            <v>Date</v>
          </cell>
          <cell r="AY20" t="str">
            <v>Account</v>
          </cell>
          <cell r="AZ20" t="str">
            <v>Dept</v>
          </cell>
          <cell r="BA20" t="str">
            <v>Sum Amount</v>
          </cell>
          <cell r="BB20" t="str">
            <v>Trans</v>
          </cell>
          <cell r="BC20" t="str">
            <v>Product</v>
          </cell>
          <cell r="BD20" t="str">
            <v>Sum Stat Amt</v>
          </cell>
          <cell r="BE20" t="str">
            <v>Period</v>
          </cell>
          <cell r="BF20" t="str">
            <v>Date</v>
          </cell>
          <cell r="BI20" t="str">
            <v>Account</v>
          </cell>
          <cell r="BJ20" t="str">
            <v>Dept</v>
          </cell>
          <cell r="BK20" t="str">
            <v>Sum Amount</v>
          </cell>
          <cell r="BL20" t="str">
            <v>Trans</v>
          </cell>
          <cell r="BM20" t="str">
            <v>Product</v>
          </cell>
          <cell r="BN20" t="str">
            <v>Sum Stat Amt</v>
          </cell>
          <cell r="BO20" t="str">
            <v>Period</v>
          </cell>
          <cell r="BP20" t="str">
            <v>Date</v>
          </cell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  <cell r="CC20" t="str">
            <v>Account</v>
          </cell>
          <cell r="CD20" t="str">
            <v>Dept</v>
          </cell>
          <cell r="CE20" t="str">
            <v>Sum Amount</v>
          </cell>
          <cell r="CF20" t="str">
            <v>Trans</v>
          </cell>
          <cell r="CG20" t="str">
            <v>Product</v>
          </cell>
          <cell r="CH20" t="str">
            <v>Sum Stat Amt</v>
          </cell>
          <cell r="CI20" t="str">
            <v>Period</v>
          </cell>
          <cell r="CJ20" t="str">
            <v>Date</v>
          </cell>
          <cell r="CM20" t="str">
            <v>Account</v>
          </cell>
          <cell r="CN20" t="str">
            <v>Dept</v>
          </cell>
          <cell r="CO20" t="str">
            <v>Sum Amount</v>
          </cell>
          <cell r="CP20" t="str">
            <v>Trans</v>
          </cell>
          <cell r="CQ20" t="str">
            <v>Product</v>
          </cell>
          <cell r="CR20" t="str">
            <v>Sum Stat Amt</v>
          </cell>
          <cell r="CS20" t="str">
            <v>Period</v>
          </cell>
          <cell r="CT20" t="str">
            <v>Date</v>
          </cell>
          <cell r="CW20" t="str">
            <v>Account</v>
          </cell>
          <cell r="CX20" t="str">
            <v>Dept</v>
          </cell>
          <cell r="CY20" t="str">
            <v>Sum Amount</v>
          </cell>
          <cell r="CZ20" t="str">
            <v>Trans</v>
          </cell>
          <cell r="DA20" t="str">
            <v>Product</v>
          </cell>
          <cell r="DB20" t="str">
            <v>Sum Stat Amt</v>
          </cell>
          <cell r="DC20" t="str">
            <v>Period</v>
          </cell>
          <cell r="DD20" t="str">
            <v>Date</v>
          </cell>
          <cell r="DG20" t="str">
            <v>Account</v>
          </cell>
          <cell r="DH20" t="str">
            <v>Dept</v>
          </cell>
          <cell r="DI20" t="str">
            <v>Sum Amount</v>
          </cell>
          <cell r="DJ20" t="str">
            <v>Trans</v>
          </cell>
          <cell r="DK20" t="str">
            <v>Product</v>
          </cell>
          <cell r="DL20" t="str">
            <v>Sum Stat Amt</v>
          </cell>
          <cell r="DM20" t="str">
            <v>Period</v>
          </cell>
          <cell r="DN20" t="str">
            <v>Date</v>
          </cell>
          <cell r="DQ20" t="str">
            <v>Account</v>
          </cell>
          <cell r="DR20" t="str">
            <v>Dept</v>
          </cell>
          <cell r="DS20" t="str">
            <v>Sum Amount</v>
          </cell>
          <cell r="DT20" t="str">
            <v>Trans</v>
          </cell>
          <cell r="DU20" t="str">
            <v>Product</v>
          </cell>
          <cell r="DV20" t="str">
            <v>Sum Stat Amt</v>
          </cell>
          <cell r="DW20" t="str">
            <v>Period</v>
          </cell>
          <cell r="DX20" t="str">
            <v>Date</v>
          </cell>
        </row>
        <row r="21">
          <cell r="N21">
            <v>204</v>
          </cell>
          <cell r="O21">
            <v>408</v>
          </cell>
          <cell r="R21">
            <v>40939</v>
          </cell>
          <cell r="X21">
            <v>204</v>
          </cell>
          <cell r="Y21">
            <v>408</v>
          </cell>
          <cell r="AB21">
            <v>40968</v>
          </cell>
          <cell r="AH21">
            <v>204</v>
          </cell>
          <cell r="AI21">
            <v>408</v>
          </cell>
          <cell r="AL21">
            <v>40999</v>
          </cell>
          <cell r="AR21">
            <v>204</v>
          </cell>
          <cell r="AS21">
            <v>408</v>
          </cell>
          <cell r="AV21">
            <v>41029</v>
          </cell>
          <cell r="BB21">
            <v>204</v>
          </cell>
          <cell r="BC21">
            <v>408</v>
          </cell>
          <cell r="BF21">
            <v>41060</v>
          </cell>
          <cell r="BL21">
            <v>204</v>
          </cell>
          <cell r="BM21">
            <v>408</v>
          </cell>
          <cell r="BP21">
            <v>41090</v>
          </cell>
          <cell r="BV21">
            <v>204</v>
          </cell>
          <cell r="BW21">
            <v>408</v>
          </cell>
          <cell r="BZ21">
            <v>41121</v>
          </cell>
          <cell r="CF21">
            <v>204</v>
          </cell>
          <cell r="CG21">
            <v>408</v>
          </cell>
          <cell r="CJ21">
            <v>41152</v>
          </cell>
          <cell r="CP21">
            <v>204</v>
          </cell>
          <cell r="CQ21">
            <v>408</v>
          </cell>
          <cell r="CT21">
            <v>41182</v>
          </cell>
          <cell r="CZ21">
            <v>204</v>
          </cell>
          <cell r="DA21">
            <v>408</v>
          </cell>
          <cell r="DD21">
            <v>41213</v>
          </cell>
          <cell r="DJ21">
            <v>204</v>
          </cell>
          <cell r="DK21">
            <v>408</v>
          </cell>
          <cell r="DN21">
            <v>41243</v>
          </cell>
          <cell r="DT21">
            <v>204</v>
          </cell>
          <cell r="DU21">
            <v>408</v>
          </cell>
          <cell r="DX21">
            <v>41274</v>
          </cell>
        </row>
        <row r="23">
          <cell r="K23" t="str">
            <v>Account</v>
          </cell>
          <cell r="L23" t="str">
            <v>Dept</v>
          </cell>
          <cell r="M23" t="str">
            <v>Sum Amount</v>
          </cell>
          <cell r="N23" t="str">
            <v>Trans</v>
          </cell>
          <cell r="O23" t="str">
            <v>Product</v>
          </cell>
          <cell r="P23" t="str">
            <v>Sum Stat Amt</v>
          </cell>
          <cell r="Q23" t="str">
            <v>Period</v>
          </cell>
          <cell r="R23" t="str">
            <v>Date</v>
          </cell>
          <cell r="U23" t="str">
            <v>Account</v>
          </cell>
          <cell r="V23" t="str">
            <v>Dept</v>
          </cell>
          <cell r="W23" t="str">
            <v>Sum Amount</v>
          </cell>
          <cell r="X23" t="str">
            <v>Trans</v>
          </cell>
          <cell r="Y23" t="str">
            <v>Product</v>
          </cell>
          <cell r="Z23" t="str">
            <v>Sum Stat Amt</v>
          </cell>
          <cell r="AA23" t="str">
            <v>Period</v>
          </cell>
          <cell r="AB23" t="str">
            <v>Date</v>
          </cell>
          <cell r="AE23" t="str">
            <v>Account</v>
          </cell>
          <cell r="AF23" t="str">
            <v>Dept</v>
          </cell>
          <cell r="AG23" t="str">
            <v>Sum Amount</v>
          </cell>
          <cell r="AH23" t="str">
            <v>Trans</v>
          </cell>
          <cell r="AI23" t="str">
            <v>Product</v>
          </cell>
          <cell r="AJ23" t="str">
            <v>Sum Stat Amt</v>
          </cell>
          <cell r="AK23" t="str">
            <v>Period</v>
          </cell>
          <cell r="AL23" t="str">
            <v>Date</v>
          </cell>
          <cell r="AO23" t="str">
            <v>Account</v>
          </cell>
          <cell r="AP23" t="str">
            <v>Dept</v>
          </cell>
          <cell r="AQ23" t="str">
            <v>Sum Amount</v>
          </cell>
          <cell r="AR23" t="str">
            <v>Trans</v>
          </cell>
          <cell r="AS23" t="str">
            <v>Product</v>
          </cell>
          <cell r="AT23" t="str">
            <v>Sum Stat Amt</v>
          </cell>
          <cell r="AU23" t="str">
            <v>Period</v>
          </cell>
          <cell r="AV23" t="str">
            <v>Date</v>
          </cell>
          <cell r="AY23" t="str">
            <v>Account</v>
          </cell>
          <cell r="AZ23" t="str">
            <v>Dept</v>
          </cell>
          <cell r="BA23" t="str">
            <v>Sum Amount</v>
          </cell>
          <cell r="BB23" t="str">
            <v>Trans</v>
          </cell>
          <cell r="BC23" t="str">
            <v>Product</v>
          </cell>
          <cell r="BD23" t="str">
            <v>Sum Stat Amt</v>
          </cell>
          <cell r="BE23" t="str">
            <v>Period</v>
          </cell>
          <cell r="BF23" t="str">
            <v>Date</v>
          </cell>
          <cell r="BI23" t="str">
            <v>Account</v>
          </cell>
          <cell r="BJ23" t="str">
            <v>Dept</v>
          </cell>
          <cell r="BK23" t="str">
            <v>Sum Amount</v>
          </cell>
          <cell r="BL23" t="str">
            <v>Trans</v>
          </cell>
          <cell r="BM23" t="str">
            <v>Product</v>
          </cell>
          <cell r="BN23" t="str">
            <v>Sum Stat Amt</v>
          </cell>
          <cell r="BO23" t="str">
            <v>Period</v>
          </cell>
          <cell r="BP23" t="str">
            <v>Date</v>
          </cell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  <cell r="CC23" t="str">
            <v>Account</v>
          </cell>
          <cell r="CD23" t="str">
            <v>Dept</v>
          </cell>
          <cell r="CE23" t="str">
            <v>Sum Amount</v>
          </cell>
          <cell r="CF23" t="str">
            <v>Trans</v>
          </cell>
          <cell r="CG23" t="str">
            <v>Product</v>
          </cell>
          <cell r="CH23" t="str">
            <v>Sum Stat Amt</v>
          </cell>
          <cell r="CI23" t="str">
            <v>Period</v>
          </cell>
          <cell r="CJ23" t="str">
            <v>Date</v>
          </cell>
          <cell r="CM23" t="str">
            <v>Account</v>
          </cell>
          <cell r="CN23" t="str">
            <v>Dept</v>
          </cell>
          <cell r="CO23" t="str">
            <v>Sum Amount</v>
          </cell>
          <cell r="CP23" t="str">
            <v>Trans</v>
          </cell>
          <cell r="CQ23" t="str">
            <v>Product</v>
          </cell>
          <cell r="CR23" t="str">
            <v>Sum Stat Amt</v>
          </cell>
          <cell r="CS23" t="str">
            <v>Period</v>
          </cell>
          <cell r="CT23" t="str">
            <v>Date</v>
          </cell>
          <cell r="CW23" t="str">
            <v>Account</v>
          </cell>
          <cell r="CX23" t="str">
            <v>Dept</v>
          </cell>
          <cell r="CY23" t="str">
            <v>Sum Amount</v>
          </cell>
          <cell r="CZ23" t="str">
            <v>Trans</v>
          </cell>
          <cell r="DA23" t="str">
            <v>Product</v>
          </cell>
          <cell r="DB23" t="str">
            <v>Sum Stat Amt</v>
          </cell>
          <cell r="DC23" t="str">
            <v>Period</v>
          </cell>
          <cell r="DD23" t="str">
            <v>Date</v>
          </cell>
          <cell r="DG23" t="str">
            <v>Account</v>
          </cell>
          <cell r="DH23" t="str">
            <v>Dept</v>
          </cell>
          <cell r="DI23" t="str">
            <v>Sum Amount</v>
          </cell>
          <cell r="DJ23" t="str">
            <v>Trans</v>
          </cell>
          <cell r="DK23" t="str">
            <v>Product</v>
          </cell>
          <cell r="DL23" t="str">
            <v>Sum Stat Amt</v>
          </cell>
          <cell r="DM23" t="str">
            <v>Period</v>
          </cell>
          <cell r="DN23" t="str">
            <v>Date</v>
          </cell>
          <cell r="DQ23" t="str">
            <v>Account</v>
          </cell>
          <cell r="DR23" t="str">
            <v>Dept</v>
          </cell>
          <cell r="DS23" t="str">
            <v>Sum Amount</v>
          </cell>
          <cell r="DT23" t="str">
            <v>Trans</v>
          </cell>
          <cell r="DU23" t="str">
            <v>Product</v>
          </cell>
          <cell r="DV23" t="str">
            <v>Sum Stat Amt</v>
          </cell>
          <cell r="DW23" t="str">
            <v>Period</v>
          </cell>
          <cell r="DX23" t="str">
            <v>Date</v>
          </cell>
        </row>
        <row r="24">
          <cell r="N24">
            <v>205</v>
          </cell>
          <cell r="O24">
            <v>408</v>
          </cell>
          <cell r="R24">
            <v>40939</v>
          </cell>
          <cell r="X24">
            <v>205</v>
          </cell>
          <cell r="Y24">
            <v>408</v>
          </cell>
          <cell r="AB24">
            <v>40968</v>
          </cell>
          <cell r="AH24">
            <v>205</v>
          </cell>
          <cell r="AI24">
            <v>408</v>
          </cell>
          <cell r="AL24">
            <v>40999</v>
          </cell>
          <cell r="AR24">
            <v>205</v>
          </cell>
          <cell r="AS24">
            <v>408</v>
          </cell>
          <cell r="AV24">
            <v>41029</v>
          </cell>
          <cell r="BB24">
            <v>205</v>
          </cell>
          <cell r="BC24">
            <v>408</v>
          </cell>
          <cell r="BF24">
            <v>41060</v>
          </cell>
          <cell r="BL24">
            <v>205</v>
          </cell>
          <cell r="BM24">
            <v>408</v>
          </cell>
          <cell r="BP24">
            <v>41090</v>
          </cell>
          <cell r="BV24">
            <v>205</v>
          </cell>
          <cell r="BW24">
            <v>408</v>
          </cell>
          <cell r="BZ24">
            <v>41121</v>
          </cell>
          <cell r="CF24">
            <v>205</v>
          </cell>
          <cell r="CG24">
            <v>408</v>
          </cell>
          <cell r="CJ24">
            <v>41152</v>
          </cell>
          <cell r="CP24">
            <v>205</v>
          </cell>
          <cell r="CQ24">
            <v>408</v>
          </cell>
          <cell r="CT24">
            <v>41182</v>
          </cell>
          <cell r="CZ24">
            <v>205</v>
          </cell>
          <cell r="DA24">
            <v>408</v>
          </cell>
          <cell r="DD24">
            <v>41213</v>
          </cell>
          <cell r="DJ24">
            <v>205</v>
          </cell>
          <cell r="DK24">
            <v>408</v>
          </cell>
          <cell r="DN24">
            <v>41243</v>
          </cell>
          <cell r="DT24">
            <v>205</v>
          </cell>
          <cell r="DU24">
            <v>408</v>
          </cell>
          <cell r="DX24">
            <v>41274</v>
          </cell>
        </row>
        <row r="26">
          <cell r="K26" t="str">
            <v>Account</v>
          </cell>
          <cell r="L26" t="str">
            <v>Dept</v>
          </cell>
          <cell r="M26" t="str">
            <v>Sum Amount</v>
          </cell>
          <cell r="N26" t="str">
            <v>Trans</v>
          </cell>
          <cell r="O26" t="str">
            <v>Product</v>
          </cell>
          <cell r="P26" t="str">
            <v>Sum Stat Amt</v>
          </cell>
          <cell r="Q26" t="str">
            <v>Period</v>
          </cell>
          <cell r="R26" t="str">
            <v>Date</v>
          </cell>
          <cell r="U26" t="str">
            <v>Account</v>
          </cell>
          <cell r="V26" t="str">
            <v>Dept</v>
          </cell>
          <cell r="W26" t="str">
            <v>Sum Amount</v>
          </cell>
          <cell r="X26" t="str">
            <v>Trans</v>
          </cell>
          <cell r="Y26" t="str">
            <v>Product</v>
          </cell>
          <cell r="Z26" t="str">
            <v>Sum Stat Amt</v>
          </cell>
          <cell r="AA26" t="str">
            <v>Period</v>
          </cell>
          <cell r="AB26" t="str">
            <v>Date</v>
          </cell>
          <cell r="AE26" t="str">
            <v>Account</v>
          </cell>
          <cell r="AF26" t="str">
            <v>Dept</v>
          </cell>
          <cell r="AG26" t="str">
            <v>Sum Amount</v>
          </cell>
          <cell r="AH26" t="str">
            <v>Trans</v>
          </cell>
          <cell r="AI26" t="str">
            <v>Product</v>
          </cell>
          <cell r="AJ26" t="str">
            <v>Sum Stat Amt</v>
          </cell>
          <cell r="AK26" t="str">
            <v>Period</v>
          </cell>
          <cell r="AL26" t="str">
            <v>Date</v>
          </cell>
          <cell r="AO26" t="str">
            <v>Account</v>
          </cell>
          <cell r="AP26" t="str">
            <v>Dept</v>
          </cell>
          <cell r="AQ26" t="str">
            <v>Sum Amount</v>
          </cell>
          <cell r="AR26" t="str">
            <v>Trans</v>
          </cell>
          <cell r="AS26" t="str">
            <v>Product</v>
          </cell>
          <cell r="AT26" t="str">
            <v>Sum Stat Amt</v>
          </cell>
          <cell r="AU26" t="str">
            <v>Period</v>
          </cell>
          <cell r="AV26" t="str">
            <v>Date</v>
          </cell>
          <cell r="AY26" t="str">
            <v>Account</v>
          </cell>
          <cell r="AZ26" t="str">
            <v>Dept</v>
          </cell>
          <cell r="BA26" t="str">
            <v>Sum Amount</v>
          </cell>
          <cell r="BB26" t="str">
            <v>Trans</v>
          </cell>
          <cell r="BC26" t="str">
            <v>Product</v>
          </cell>
          <cell r="BD26" t="str">
            <v>Sum Stat Amt</v>
          </cell>
          <cell r="BE26" t="str">
            <v>Period</v>
          </cell>
          <cell r="BF26" t="str">
            <v>Date</v>
          </cell>
          <cell r="BI26" t="str">
            <v>Account</v>
          </cell>
          <cell r="BJ26" t="str">
            <v>Dept</v>
          </cell>
          <cell r="BK26" t="str">
            <v>Sum Amount</v>
          </cell>
          <cell r="BL26" t="str">
            <v>Trans</v>
          </cell>
          <cell r="BM26" t="str">
            <v>Product</v>
          </cell>
          <cell r="BN26" t="str">
            <v>Sum Stat Amt</v>
          </cell>
          <cell r="BO26" t="str">
            <v>Period</v>
          </cell>
          <cell r="BP26" t="str">
            <v>Date</v>
          </cell>
          <cell r="BS26" t="str">
            <v>Account</v>
          </cell>
          <cell r="BT26" t="str">
            <v>Dept</v>
          </cell>
          <cell r="BU26" t="str">
            <v>Sum Amount</v>
          </cell>
          <cell r="BV26" t="str">
            <v>Trans</v>
          </cell>
          <cell r="BW26" t="str">
            <v>Product</v>
          </cell>
          <cell r="BX26" t="str">
            <v>Sum Stat Amt</v>
          </cell>
          <cell r="BY26" t="str">
            <v>Period</v>
          </cell>
          <cell r="BZ26" t="str">
            <v>Date</v>
          </cell>
          <cell r="CC26" t="str">
            <v>Account</v>
          </cell>
          <cell r="CD26" t="str">
            <v>Dept</v>
          </cell>
          <cell r="CE26" t="str">
            <v>Sum Amount</v>
          </cell>
          <cell r="CF26" t="str">
            <v>Trans</v>
          </cell>
          <cell r="CG26" t="str">
            <v>Product</v>
          </cell>
          <cell r="CH26" t="str">
            <v>Sum Stat Amt</v>
          </cell>
          <cell r="CI26" t="str">
            <v>Period</v>
          </cell>
          <cell r="CJ26" t="str">
            <v>Date</v>
          </cell>
          <cell r="CM26" t="str">
            <v>Account</v>
          </cell>
          <cell r="CN26" t="str">
            <v>Dept</v>
          </cell>
          <cell r="CO26" t="str">
            <v>Sum Amount</v>
          </cell>
          <cell r="CP26" t="str">
            <v>Trans</v>
          </cell>
          <cell r="CQ26" t="str">
            <v>Product</v>
          </cell>
          <cell r="CR26" t="str">
            <v>Sum Stat Amt</v>
          </cell>
          <cell r="CS26" t="str">
            <v>Period</v>
          </cell>
          <cell r="CT26" t="str">
            <v>Date</v>
          </cell>
          <cell r="CW26" t="str">
            <v>Account</v>
          </cell>
          <cell r="CX26" t="str">
            <v>Dept</v>
          </cell>
          <cell r="CY26" t="str">
            <v>Sum Amount</v>
          </cell>
          <cell r="CZ26" t="str">
            <v>Trans</v>
          </cell>
          <cell r="DA26" t="str">
            <v>Product</v>
          </cell>
          <cell r="DB26" t="str">
            <v>Sum Stat Amt</v>
          </cell>
          <cell r="DC26" t="str">
            <v>Period</v>
          </cell>
          <cell r="DD26" t="str">
            <v>Date</v>
          </cell>
          <cell r="DG26" t="str">
            <v>Account</v>
          </cell>
          <cell r="DH26" t="str">
            <v>Dept</v>
          </cell>
          <cell r="DI26" t="str">
            <v>Sum Amount</v>
          </cell>
          <cell r="DJ26" t="str">
            <v>Trans</v>
          </cell>
          <cell r="DK26" t="str">
            <v>Product</v>
          </cell>
          <cell r="DL26" t="str">
            <v>Sum Stat Amt</v>
          </cell>
          <cell r="DM26" t="str">
            <v>Period</v>
          </cell>
          <cell r="DN26" t="str">
            <v>Date</v>
          </cell>
          <cell r="DQ26" t="str">
            <v>Account</v>
          </cell>
          <cell r="DR26" t="str">
            <v>Dept</v>
          </cell>
          <cell r="DS26" t="str">
            <v>Sum Amount</v>
          </cell>
          <cell r="DT26" t="str">
            <v>Trans</v>
          </cell>
          <cell r="DU26" t="str">
            <v>Product</v>
          </cell>
          <cell r="DV26" t="str">
            <v>Sum Stat Amt</v>
          </cell>
          <cell r="DW26" t="str">
            <v>Period</v>
          </cell>
          <cell r="DX26" t="str">
            <v>Date</v>
          </cell>
        </row>
        <row r="27">
          <cell r="N27">
            <v>202</v>
          </cell>
          <cell r="O27">
            <v>402</v>
          </cell>
          <cell r="R27">
            <v>40939</v>
          </cell>
          <cell r="X27">
            <v>202</v>
          </cell>
          <cell r="Y27">
            <v>402</v>
          </cell>
          <cell r="AB27">
            <v>40968</v>
          </cell>
          <cell r="AH27">
            <v>202</v>
          </cell>
          <cell r="AI27">
            <v>402</v>
          </cell>
          <cell r="AL27">
            <v>40999</v>
          </cell>
          <cell r="AR27">
            <v>202</v>
          </cell>
          <cell r="AS27">
            <v>402</v>
          </cell>
          <cell r="AV27">
            <v>41029</v>
          </cell>
          <cell r="BB27">
            <v>202</v>
          </cell>
          <cell r="BC27">
            <v>402</v>
          </cell>
          <cell r="BF27">
            <v>41060</v>
          </cell>
          <cell r="BL27">
            <v>202</v>
          </cell>
          <cell r="BM27">
            <v>402</v>
          </cell>
          <cell r="BP27">
            <v>41090</v>
          </cell>
          <cell r="BV27">
            <v>202</v>
          </cell>
          <cell r="BW27">
            <v>402</v>
          </cell>
          <cell r="BZ27">
            <v>41121</v>
          </cell>
          <cell r="CF27">
            <v>202</v>
          </cell>
          <cell r="CG27">
            <v>402</v>
          </cell>
          <cell r="CJ27">
            <v>41152</v>
          </cell>
          <cell r="CP27">
            <v>202</v>
          </cell>
          <cell r="CQ27">
            <v>402</v>
          </cell>
          <cell r="CT27">
            <v>41182</v>
          </cell>
          <cell r="CZ27">
            <v>202</v>
          </cell>
          <cell r="DA27">
            <v>402</v>
          </cell>
          <cell r="DD27">
            <v>41213</v>
          </cell>
          <cell r="DJ27">
            <v>202</v>
          </cell>
          <cell r="DK27">
            <v>402</v>
          </cell>
          <cell r="DN27">
            <v>41243</v>
          </cell>
          <cell r="DT27">
            <v>202</v>
          </cell>
          <cell r="DU27">
            <v>402</v>
          </cell>
          <cell r="DX27">
            <v>41274</v>
          </cell>
        </row>
        <row r="29">
          <cell r="K29" t="str">
            <v>Account</v>
          </cell>
          <cell r="L29" t="str">
            <v>Dept</v>
          </cell>
          <cell r="M29" t="str">
            <v>Sum Amount</v>
          </cell>
          <cell r="N29" t="str">
            <v>Trans</v>
          </cell>
          <cell r="O29" t="str">
            <v>Product</v>
          </cell>
          <cell r="P29" t="str">
            <v>Sum Stat Amt</v>
          </cell>
          <cell r="Q29" t="str">
            <v>Period</v>
          </cell>
          <cell r="R29" t="str">
            <v>Date</v>
          </cell>
          <cell r="U29" t="str">
            <v>Account</v>
          </cell>
          <cell r="V29" t="str">
            <v>Dept</v>
          </cell>
          <cell r="W29" t="str">
            <v>Sum Amount</v>
          </cell>
          <cell r="X29" t="str">
            <v>Trans</v>
          </cell>
          <cell r="Y29" t="str">
            <v>Product</v>
          </cell>
          <cell r="Z29" t="str">
            <v>Sum Stat Amt</v>
          </cell>
          <cell r="AA29" t="str">
            <v>Period</v>
          </cell>
          <cell r="AB29" t="str">
            <v>Date</v>
          </cell>
          <cell r="AE29" t="str">
            <v>Account</v>
          </cell>
          <cell r="AF29" t="str">
            <v>Dept</v>
          </cell>
          <cell r="AG29" t="str">
            <v>Sum Amount</v>
          </cell>
          <cell r="AH29" t="str">
            <v>Trans</v>
          </cell>
          <cell r="AI29" t="str">
            <v>Product</v>
          </cell>
          <cell r="AJ29" t="str">
            <v>Sum Stat Amt</v>
          </cell>
          <cell r="AK29" t="str">
            <v>Period</v>
          </cell>
          <cell r="AL29" t="str">
            <v>Date</v>
          </cell>
          <cell r="AO29" t="str">
            <v>Account</v>
          </cell>
          <cell r="AP29" t="str">
            <v>Dept</v>
          </cell>
          <cell r="AQ29" t="str">
            <v>Sum Amount</v>
          </cell>
          <cell r="AR29" t="str">
            <v>Trans</v>
          </cell>
          <cell r="AS29" t="str">
            <v>Product</v>
          </cell>
          <cell r="AT29" t="str">
            <v>Sum Stat Amt</v>
          </cell>
          <cell r="AU29" t="str">
            <v>Period</v>
          </cell>
          <cell r="AV29" t="str">
            <v>Date</v>
          </cell>
          <cell r="AY29" t="str">
            <v>Account</v>
          </cell>
          <cell r="AZ29" t="str">
            <v>Dept</v>
          </cell>
          <cell r="BA29" t="str">
            <v>Sum Amount</v>
          </cell>
          <cell r="BB29" t="str">
            <v>Trans</v>
          </cell>
          <cell r="BC29" t="str">
            <v>Product</v>
          </cell>
          <cell r="BD29" t="str">
            <v>Sum Stat Amt</v>
          </cell>
          <cell r="BE29" t="str">
            <v>Period</v>
          </cell>
          <cell r="BF29" t="str">
            <v>Date</v>
          </cell>
          <cell r="BI29" t="str">
            <v>Account</v>
          </cell>
          <cell r="BJ29" t="str">
            <v>Dept</v>
          </cell>
          <cell r="BK29" t="str">
            <v>Sum Amount</v>
          </cell>
          <cell r="BL29" t="str">
            <v>Trans</v>
          </cell>
          <cell r="BM29" t="str">
            <v>Product</v>
          </cell>
          <cell r="BN29" t="str">
            <v>Sum Stat Amt</v>
          </cell>
          <cell r="BO29" t="str">
            <v>Period</v>
          </cell>
          <cell r="BP29" t="str">
            <v>Date</v>
          </cell>
          <cell r="BS29" t="str">
            <v>Account</v>
          </cell>
          <cell r="BT29" t="str">
            <v>Dept</v>
          </cell>
          <cell r="BU29" t="str">
            <v>Sum Amount</v>
          </cell>
          <cell r="BV29" t="str">
            <v>Trans</v>
          </cell>
          <cell r="BW29" t="str">
            <v>Product</v>
          </cell>
          <cell r="BX29" t="str">
            <v>Sum Stat Amt</v>
          </cell>
          <cell r="BY29" t="str">
            <v>Period</v>
          </cell>
          <cell r="BZ29" t="str">
            <v>Date</v>
          </cell>
          <cell r="CC29" t="str">
            <v>Account</v>
          </cell>
          <cell r="CD29" t="str">
            <v>Dept</v>
          </cell>
          <cell r="CE29" t="str">
            <v>Sum Amount</v>
          </cell>
          <cell r="CF29" t="str">
            <v>Trans</v>
          </cell>
          <cell r="CG29" t="str">
            <v>Product</v>
          </cell>
          <cell r="CH29" t="str">
            <v>Sum Stat Amt</v>
          </cell>
          <cell r="CI29" t="str">
            <v>Period</v>
          </cell>
          <cell r="CJ29" t="str">
            <v>Date</v>
          </cell>
          <cell r="CM29" t="str">
            <v>Account</v>
          </cell>
          <cell r="CN29" t="str">
            <v>Dept</v>
          </cell>
          <cell r="CO29" t="str">
            <v>Sum Amount</v>
          </cell>
          <cell r="CP29" t="str">
            <v>Trans</v>
          </cell>
          <cell r="CQ29" t="str">
            <v>Product</v>
          </cell>
          <cell r="CR29" t="str">
            <v>Sum Stat Amt</v>
          </cell>
          <cell r="CS29" t="str">
            <v>Period</v>
          </cell>
          <cell r="CT29" t="str">
            <v>Date</v>
          </cell>
          <cell r="CW29" t="str">
            <v>Account</v>
          </cell>
          <cell r="CX29" t="str">
            <v>Dept</v>
          </cell>
          <cell r="CY29" t="str">
            <v>Sum Amount</v>
          </cell>
          <cell r="CZ29" t="str">
            <v>Trans</v>
          </cell>
          <cell r="DA29" t="str">
            <v>Product</v>
          </cell>
          <cell r="DB29" t="str">
            <v>Sum Stat Amt</v>
          </cell>
          <cell r="DC29" t="str">
            <v>Period</v>
          </cell>
          <cell r="DD29" t="str">
            <v>Date</v>
          </cell>
          <cell r="DG29" t="str">
            <v>Account</v>
          </cell>
          <cell r="DH29" t="str">
            <v>Dept</v>
          </cell>
          <cell r="DI29" t="str">
            <v>Sum Amount</v>
          </cell>
          <cell r="DJ29" t="str">
            <v>Trans</v>
          </cell>
          <cell r="DK29" t="str">
            <v>Product</v>
          </cell>
          <cell r="DL29" t="str">
            <v>Sum Stat Amt</v>
          </cell>
          <cell r="DM29" t="str">
            <v>Period</v>
          </cell>
          <cell r="DN29" t="str">
            <v>Date</v>
          </cell>
          <cell r="DQ29" t="str">
            <v>Account</v>
          </cell>
          <cell r="DR29" t="str">
            <v>Dept</v>
          </cell>
          <cell r="DS29" t="str">
            <v>Sum Amount</v>
          </cell>
          <cell r="DT29" t="str">
            <v>Trans</v>
          </cell>
          <cell r="DU29" t="str">
            <v>Product</v>
          </cell>
          <cell r="DV29" t="str">
            <v>Sum Stat Amt</v>
          </cell>
          <cell r="DW29" t="str">
            <v>Period</v>
          </cell>
          <cell r="DX29" t="str">
            <v>Date</v>
          </cell>
        </row>
        <row r="30">
          <cell r="N30">
            <v>203</v>
          </cell>
          <cell r="O30">
            <v>402</v>
          </cell>
          <cell r="R30">
            <v>40939</v>
          </cell>
          <cell r="X30">
            <v>203</v>
          </cell>
          <cell r="Y30">
            <v>402</v>
          </cell>
          <cell r="AB30">
            <v>40968</v>
          </cell>
          <cell r="AH30">
            <v>203</v>
          </cell>
          <cell r="AI30">
            <v>402</v>
          </cell>
          <cell r="AL30">
            <v>40999</v>
          </cell>
          <cell r="AR30">
            <v>203</v>
          </cell>
          <cell r="AS30">
            <v>402</v>
          </cell>
          <cell r="AV30">
            <v>41029</v>
          </cell>
          <cell r="BB30">
            <v>203</v>
          </cell>
          <cell r="BC30">
            <v>402</v>
          </cell>
          <cell r="BF30">
            <v>41060</v>
          </cell>
          <cell r="BL30">
            <v>203</v>
          </cell>
          <cell r="BM30">
            <v>402</v>
          </cell>
          <cell r="BP30">
            <v>41090</v>
          </cell>
          <cell r="BV30">
            <v>203</v>
          </cell>
          <cell r="BW30">
            <v>402</v>
          </cell>
          <cell r="BZ30">
            <v>41121</v>
          </cell>
          <cell r="CF30">
            <v>203</v>
          </cell>
          <cell r="CG30">
            <v>402</v>
          </cell>
          <cell r="CJ30">
            <v>41152</v>
          </cell>
          <cell r="CP30">
            <v>203</v>
          </cell>
          <cell r="CQ30">
            <v>402</v>
          </cell>
          <cell r="CT30">
            <v>41182</v>
          </cell>
          <cell r="CZ30">
            <v>203</v>
          </cell>
          <cell r="DA30">
            <v>402</v>
          </cell>
          <cell r="DD30">
            <v>41213</v>
          </cell>
          <cell r="DJ30">
            <v>203</v>
          </cell>
          <cell r="DK30">
            <v>402</v>
          </cell>
          <cell r="DN30">
            <v>41243</v>
          </cell>
          <cell r="DT30">
            <v>203</v>
          </cell>
          <cell r="DU30">
            <v>402</v>
          </cell>
          <cell r="DX30">
            <v>41274</v>
          </cell>
        </row>
        <row r="32">
          <cell r="K32" t="str">
            <v>Account</v>
          </cell>
          <cell r="L32" t="str">
            <v>Dept</v>
          </cell>
          <cell r="M32" t="str">
            <v>Sum Amount</v>
          </cell>
          <cell r="N32" t="str">
            <v>Trans</v>
          </cell>
          <cell r="O32" t="str">
            <v>Product</v>
          </cell>
          <cell r="P32" t="str">
            <v>Sum Stat Amt</v>
          </cell>
          <cell r="Q32" t="str">
            <v>Period</v>
          </cell>
          <cell r="R32" t="str">
            <v>Date</v>
          </cell>
          <cell r="U32" t="str">
            <v>Account</v>
          </cell>
          <cell r="V32" t="str">
            <v>Dept</v>
          </cell>
          <cell r="W32" t="str">
            <v>Sum Amount</v>
          </cell>
          <cell r="X32" t="str">
            <v>Trans</v>
          </cell>
          <cell r="Y32" t="str">
            <v>Product</v>
          </cell>
          <cell r="Z32" t="str">
            <v>Sum Stat Amt</v>
          </cell>
          <cell r="AA32" t="str">
            <v>Period</v>
          </cell>
          <cell r="AB32" t="str">
            <v>Date</v>
          </cell>
          <cell r="AE32" t="str">
            <v>Account</v>
          </cell>
          <cell r="AF32" t="str">
            <v>Dept</v>
          </cell>
          <cell r="AG32" t="str">
            <v>Sum Amount</v>
          </cell>
          <cell r="AH32" t="str">
            <v>Trans</v>
          </cell>
          <cell r="AI32" t="str">
            <v>Product</v>
          </cell>
          <cell r="AJ32" t="str">
            <v>Sum Stat Amt</v>
          </cell>
          <cell r="AK32" t="str">
            <v>Period</v>
          </cell>
          <cell r="AL32" t="str">
            <v>Date</v>
          </cell>
          <cell r="AO32" t="str">
            <v>Account</v>
          </cell>
          <cell r="AP32" t="str">
            <v>Dept</v>
          </cell>
          <cell r="AQ32" t="str">
            <v>Sum Amount</v>
          </cell>
          <cell r="AR32" t="str">
            <v>Trans</v>
          </cell>
          <cell r="AS32" t="str">
            <v>Product</v>
          </cell>
          <cell r="AT32" t="str">
            <v>Sum Stat Amt</v>
          </cell>
          <cell r="AU32" t="str">
            <v>Period</v>
          </cell>
          <cell r="AV32" t="str">
            <v>Date</v>
          </cell>
          <cell r="AY32" t="str">
            <v>Account</v>
          </cell>
          <cell r="AZ32" t="str">
            <v>Dept</v>
          </cell>
          <cell r="BA32" t="str">
            <v>Sum Amount</v>
          </cell>
          <cell r="BB32" t="str">
            <v>Trans</v>
          </cell>
          <cell r="BC32" t="str">
            <v>Product</v>
          </cell>
          <cell r="BD32" t="str">
            <v>Sum Stat Amt</v>
          </cell>
          <cell r="BE32" t="str">
            <v>Period</v>
          </cell>
          <cell r="BF32" t="str">
            <v>Date</v>
          </cell>
          <cell r="BI32" t="str">
            <v>Account</v>
          </cell>
          <cell r="BJ32" t="str">
            <v>Dept</v>
          </cell>
          <cell r="BK32" t="str">
            <v>Sum Amount</v>
          </cell>
          <cell r="BL32" t="str">
            <v>Trans</v>
          </cell>
          <cell r="BM32" t="str">
            <v>Product</v>
          </cell>
          <cell r="BN32" t="str">
            <v>Sum Stat Amt</v>
          </cell>
          <cell r="BO32" t="str">
            <v>Period</v>
          </cell>
          <cell r="BP32" t="str">
            <v>Date</v>
          </cell>
          <cell r="BS32" t="str">
            <v>Account</v>
          </cell>
          <cell r="BT32" t="str">
            <v>Dept</v>
          </cell>
          <cell r="BU32" t="str">
            <v>Sum Amount</v>
          </cell>
          <cell r="BV32" t="str">
            <v>Trans</v>
          </cell>
          <cell r="BW32" t="str">
            <v>Product</v>
          </cell>
          <cell r="BX32" t="str">
            <v>Sum Stat Amt</v>
          </cell>
          <cell r="BY32" t="str">
            <v>Period</v>
          </cell>
          <cell r="BZ32" t="str">
            <v>Date</v>
          </cell>
          <cell r="CC32" t="str">
            <v>Account</v>
          </cell>
          <cell r="CD32" t="str">
            <v>Dept</v>
          </cell>
          <cell r="CE32" t="str">
            <v>Sum Amount</v>
          </cell>
          <cell r="CF32" t="str">
            <v>Trans</v>
          </cell>
          <cell r="CG32" t="str">
            <v>Product</v>
          </cell>
          <cell r="CH32" t="str">
            <v>Sum Stat Amt</v>
          </cell>
          <cell r="CI32" t="str">
            <v>Period</v>
          </cell>
          <cell r="CJ32" t="str">
            <v>Date</v>
          </cell>
          <cell r="CM32" t="str">
            <v>Account</v>
          </cell>
          <cell r="CN32" t="str">
            <v>Dept</v>
          </cell>
          <cell r="CO32" t="str">
            <v>Sum Amount</v>
          </cell>
          <cell r="CP32" t="str">
            <v>Trans</v>
          </cell>
          <cell r="CQ32" t="str">
            <v>Product</v>
          </cell>
          <cell r="CR32" t="str">
            <v>Sum Stat Amt</v>
          </cell>
          <cell r="CS32" t="str">
            <v>Period</v>
          </cell>
          <cell r="CT32" t="str">
            <v>Date</v>
          </cell>
          <cell r="CW32" t="str">
            <v>Account</v>
          </cell>
          <cell r="CX32" t="str">
            <v>Dept</v>
          </cell>
          <cell r="CY32" t="str">
            <v>Sum Amount</v>
          </cell>
          <cell r="CZ32" t="str">
            <v>Trans</v>
          </cell>
          <cell r="DA32" t="str">
            <v>Product</v>
          </cell>
          <cell r="DB32" t="str">
            <v>Sum Stat Amt</v>
          </cell>
          <cell r="DC32" t="str">
            <v>Period</v>
          </cell>
          <cell r="DD32" t="str">
            <v>Date</v>
          </cell>
          <cell r="DG32" t="str">
            <v>Account</v>
          </cell>
          <cell r="DH32" t="str">
            <v>Dept</v>
          </cell>
          <cell r="DI32" t="str">
            <v>Sum Amount</v>
          </cell>
          <cell r="DJ32" t="str">
            <v>Trans</v>
          </cell>
          <cell r="DK32" t="str">
            <v>Product</v>
          </cell>
          <cell r="DL32" t="str">
            <v>Sum Stat Amt</v>
          </cell>
          <cell r="DM32" t="str">
            <v>Period</v>
          </cell>
          <cell r="DN32" t="str">
            <v>Date</v>
          </cell>
          <cell r="DQ32" t="str">
            <v>Account</v>
          </cell>
          <cell r="DR32" t="str">
            <v>Dept</v>
          </cell>
          <cell r="DS32" t="str">
            <v>Sum Amount</v>
          </cell>
          <cell r="DT32" t="str">
            <v>Trans</v>
          </cell>
          <cell r="DU32" t="str">
            <v>Product</v>
          </cell>
          <cell r="DV32" t="str">
            <v>Sum Stat Amt</v>
          </cell>
          <cell r="DW32" t="str">
            <v>Period</v>
          </cell>
          <cell r="DX32" t="str">
            <v>Date</v>
          </cell>
        </row>
        <row r="33">
          <cell r="N33">
            <v>204</v>
          </cell>
          <cell r="O33">
            <v>402</v>
          </cell>
          <cell r="R33">
            <v>40939</v>
          </cell>
          <cell r="X33">
            <v>204</v>
          </cell>
          <cell r="Y33">
            <v>402</v>
          </cell>
          <cell r="AB33">
            <v>40968</v>
          </cell>
          <cell r="AH33">
            <v>204</v>
          </cell>
          <cell r="AI33">
            <v>402</v>
          </cell>
          <cell r="AL33">
            <v>40999</v>
          </cell>
          <cell r="AR33">
            <v>204</v>
          </cell>
          <cell r="AS33">
            <v>402</v>
          </cell>
          <cell r="AV33">
            <v>41029</v>
          </cell>
          <cell r="BB33">
            <v>204</v>
          </cell>
          <cell r="BC33">
            <v>402</v>
          </cell>
          <cell r="BF33">
            <v>41060</v>
          </cell>
          <cell r="BL33">
            <v>204</v>
          </cell>
          <cell r="BM33">
            <v>402</v>
          </cell>
          <cell r="BP33">
            <v>41090</v>
          </cell>
          <cell r="BV33">
            <v>204</v>
          </cell>
          <cell r="BW33">
            <v>402</v>
          </cell>
          <cell r="BZ33">
            <v>41121</v>
          </cell>
          <cell r="CF33">
            <v>204</v>
          </cell>
          <cell r="CG33">
            <v>402</v>
          </cell>
          <cell r="CJ33">
            <v>41152</v>
          </cell>
          <cell r="CP33">
            <v>204</v>
          </cell>
          <cell r="CQ33">
            <v>402</v>
          </cell>
          <cell r="CT33">
            <v>41182</v>
          </cell>
          <cell r="CZ33">
            <v>204</v>
          </cell>
          <cell r="DA33">
            <v>402</v>
          </cell>
          <cell r="DD33">
            <v>41213</v>
          </cell>
          <cell r="DJ33">
            <v>204</v>
          </cell>
          <cell r="DK33">
            <v>402</v>
          </cell>
          <cell r="DN33">
            <v>41243</v>
          </cell>
          <cell r="DT33">
            <v>204</v>
          </cell>
          <cell r="DU33">
            <v>402</v>
          </cell>
          <cell r="DX33">
            <v>41274</v>
          </cell>
        </row>
        <row r="35">
          <cell r="K35" t="str">
            <v>Account</v>
          </cell>
          <cell r="L35" t="str">
            <v>Dept</v>
          </cell>
          <cell r="M35" t="str">
            <v>Sum Amount</v>
          </cell>
          <cell r="N35" t="str">
            <v>Trans</v>
          </cell>
          <cell r="O35" t="str">
            <v>Product</v>
          </cell>
          <cell r="P35" t="str">
            <v>Sum Stat Amt</v>
          </cell>
          <cell r="Q35" t="str">
            <v>Period</v>
          </cell>
          <cell r="R35" t="str">
            <v>Date</v>
          </cell>
          <cell r="U35" t="str">
            <v>Account</v>
          </cell>
          <cell r="V35" t="str">
            <v>Dept</v>
          </cell>
          <cell r="W35" t="str">
            <v>Sum Amount</v>
          </cell>
          <cell r="X35" t="str">
            <v>Trans</v>
          </cell>
          <cell r="Y35" t="str">
            <v>Product</v>
          </cell>
          <cell r="Z35" t="str">
            <v>Sum Stat Amt</v>
          </cell>
          <cell r="AA35" t="str">
            <v>Period</v>
          </cell>
          <cell r="AB35" t="str">
            <v>Date</v>
          </cell>
          <cell r="AE35" t="str">
            <v>Account</v>
          </cell>
          <cell r="AF35" t="str">
            <v>Dept</v>
          </cell>
          <cell r="AG35" t="str">
            <v>Sum Amount</v>
          </cell>
          <cell r="AH35" t="str">
            <v>Trans</v>
          </cell>
          <cell r="AI35" t="str">
            <v>Product</v>
          </cell>
          <cell r="AJ35" t="str">
            <v>Sum Stat Amt</v>
          </cell>
          <cell r="AK35" t="str">
            <v>Period</v>
          </cell>
          <cell r="AL35" t="str">
            <v>Date</v>
          </cell>
          <cell r="AO35" t="str">
            <v>Account</v>
          </cell>
          <cell r="AP35" t="str">
            <v>Dept</v>
          </cell>
          <cell r="AQ35" t="str">
            <v>Sum Amount</v>
          </cell>
          <cell r="AR35" t="str">
            <v>Trans</v>
          </cell>
          <cell r="AS35" t="str">
            <v>Product</v>
          </cell>
          <cell r="AT35" t="str">
            <v>Sum Stat Amt</v>
          </cell>
          <cell r="AU35" t="str">
            <v>Period</v>
          </cell>
          <cell r="AV35" t="str">
            <v>Date</v>
          </cell>
          <cell r="AY35" t="str">
            <v>Account</v>
          </cell>
          <cell r="AZ35" t="str">
            <v>Dept</v>
          </cell>
          <cell r="BA35" t="str">
            <v>Sum Amount</v>
          </cell>
          <cell r="BB35" t="str">
            <v>Trans</v>
          </cell>
          <cell r="BC35" t="str">
            <v>Product</v>
          </cell>
          <cell r="BD35" t="str">
            <v>Sum Stat Amt</v>
          </cell>
          <cell r="BE35" t="str">
            <v>Period</v>
          </cell>
          <cell r="BF35" t="str">
            <v>Date</v>
          </cell>
          <cell r="BI35" t="str">
            <v>Account</v>
          </cell>
          <cell r="BJ35" t="str">
            <v>Dept</v>
          </cell>
          <cell r="BK35" t="str">
            <v>Sum Amount</v>
          </cell>
          <cell r="BL35" t="str">
            <v>Trans</v>
          </cell>
          <cell r="BM35" t="str">
            <v>Product</v>
          </cell>
          <cell r="BN35" t="str">
            <v>Sum Stat Amt</v>
          </cell>
          <cell r="BO35" t="str">
            <v>Period</v>
          </cell>
          <cell r="BP35" t="str">
            <v>Date</v>
          </cell>
          <cell r="BS35" t="str">
            <v>Account</v>
          </cell>
          <cell r="BT35" t="str">
            <v>Dept</v>
          </cell>
          <cell r="BU35" t="str">
            <v>Sum Amount</v>
          </cell>
          <cell r="BV35" t="str">
            <v>Trans</v>
          </cell>
          <cell r="BW35" t="str">
            <v>Product</v>
          </cell>
          <cell r="BX35" t="str">
            <v>Sum Stat Amt</v>
          </cell>
          <cell r="BY35" t="str">
            <v>Period</v>
          </cell>
          <cell r="BZ35" t="str">
            <v>Date</v>
          </cell>
          <cell r="CC35" t="str">
            <v>Account</v>
          </cell>
          <cell r="CD35" t="str">
            <v>Dept</v>
          </cell>
          <cell r="CE35" t="str">
            <v>Sum Amount</v>
          </cell>
          <cell r="CF35" t="str">
            <v>Trans</v>
          </cell>
          <cell r="CG35" t="str">
            <v>Product</v>
          </cell>
          <cell r="CH35" t="str">
            <v>Sum Stat Amt</v>
          </cell>
          <cell r="CI35" t="str">
            <v>Period</v>
          </cell>
          <cell r="CJ35" t="str">
            <v>Date</v>
          </cell>
          <cell r="CM35" t="str">
            <v>Account</v>
          </cell>
          <cell r="CN35" t="str">
            <v>Dept</v>
          </cell>
          <cell r="CO35" t="str">
            <v>Sum Amount</v>
          </cell>
          <cell r="CP35" t="str">
            <v>Trans</v>
          </cell>
          <cell r="CQ35" t="str">
            <v>Product</v>
          </cell>
          <cell r="CR35" t="str">
            <v>Sum Stat Amt</v>
          </cell>
          <cell r="CS35" t="str">
            <v>Period</v>
          </cell>
          <cell r="CT35" t="str">
            <v>Date</v>
          </cell>
          <cell r="CW35" t="str">
            <v>Account</v>
          </cell>
          <cell r="CX35" t="str">
            <v>Dept</v>
          </cell>
          <cell r="CY35" t="str">
            <v>Sum Amount</v>
          </cell>
          <cell r="CZ35" t="str">
            <v>Trans</v>
          </cell>
          <cell r="DA35" t="str">
            <v>Product</v>
          </cell>
          <cell r="DB35" t="str">
            <v>Sum Stat Amt</v>
          </cell>
          <cell r="DC35" t="str">
            <v>Period</v>
          </cell>
          <cell r="DD35" t="str">
            <v>Date</v>
          </cell>
          <cell r="DG35" t="str">
            <v>Account</v>
          </cell>
          <cell r="DH35" t="str">
            <v>Dept</v>
          </cell>
          <cell r="DI35" t="str">
            <v>Sum Amount</v>
          </cell>
          <cell r="DJ35" t="str">
            <v>Trans</v>
          </cell>
          <cell r="DK35" t="str">
            <v>Product</v>
          </cell>
          <cell r="DL35" t="str">
            <v>Sum Stat Amt</v>
          </cell>
          <cell r="DM35" t="str">
            <v>Period</v>
          </cell>
          <cell r="DN35" t="str">
            <v>Date</v>
          </cell>
          <cell r="DQ35" t="str">
            <v>Account</v>
          </cell>
          <cell r="DR35" t="str">
            <v>Dept</v>
          </cell>
          <cell r="DS35" t="str">
            <v>Sum Amount</v>
          </cell>
          <cell r="DT35" t="str">
            <v>Trans</v>
          </cell>
          <cell r="DU35" t="str">
            <v>Product</v>
          </cell>
          <cell r="DV35" t="str">
            <v>Sum Stat Amt</v>
          </cell>
          <cell r="DW35" t="str">
            <v>Period</v>
          </cell>
          <cell r="DX35" t="str">
            <v>Date</v>
          </cell>
        </row>
        <row r="36">
          <cell r="N36">
            <v>205</v>
          </cell>
          <cell r="O36">
            <v>402</v>
          </cell>
          <cell r="R36">
            <v>40939</v>
          </cell>
          <cell r="X36">
            <v>205</v>
          </cell>
          <cell r="Y36">
            <v>402</v>
          </cell>
          <cell r="AB36">
            <v>40968</v>
          </cell>
          <cell r="AH36">
            <v>205</v>
          </cell>
          <cell r="AI36">
            <v>402</v>
          </cell>
          <cell r="AL36">
            <v>40999</v>
          </cell>
          <cell r="AR36">
            <v>205</v>
          </cell>
          <cell r="AS36">
            <v>402</v>
          </cell>
          <cell r="AV36">
            <v>41029</v>
          </cell>
          <cell r="BB36">
            <v>205</v>
          </cell>
          <cell r="BC36">
            <v>402</v>
          </cell>
          <cell r="BF36">
            <v>41060</v>
          </cell>
          <cell r="BL36">
            <v>205</v>
          </cell>
          <cell r="BM36">
            <v>402</v>
          </cell>
          <cell r="BP36">
            <v>41090</v>
          </cell>
          <cell r="BV36">
            <v>205</v>
          </cell>
          <cell r="BW36">
            <v>402</v>
          </cell>
          <cell r="BZ36">
            <v>41121</v>
          </cell>
          <cell r="CF36">
            <v>205</v>
          </cell>
          <cell r="CG36">
            <v>402</v>
          </cell>
          <cell r="CJ36">
            <v>41152</v>
          </cell>
          <cell r="CP36">
            <v>205</v>
          </cell>
          <cell r="CQ36">
            <v>402</v>
          </cell>
          <cell r="CT36">
            <v>41182</v>
          </cell>
          <cell r="CZ36">
            <v>205</v>
          </cell>
          <cell r="DA36">
            <v>402</v>
          </cell>
          <cell r="DD36">
            <v>41213</v>
          </cell>
          <cell r="DJ36">
            <v>205</v>
          </cell>
          <cell r="DK36">
            <v>402</v>
          </cell>
          <cell r="DN36">
            <v>41243</v>
          </cell>
          <cell r="DT36">
            <v>205</v>
          </cell>
          <cell r="DU36">
            <v>402</v>
          </cell>
          <cell r="DX36">
            <v>41274</v>
          </cell>
        </row>
        <row r="37">
          <cell r="K37" t="str">
            <v>Account</v>
          </cell>
          <cell r="L37" t="str">
            <v>Dept</v>
          </cell>
          <cell r="M37" t="str">
            <v>Sum Amount</v>
          </cell>
          <cell r="N37" t="str">
            <v>Trans</v>
          </cell>
          <cell r="O37" t="str">
            <v>Product</v>
          </cell>
          <cell r="P37" t="str">
            <v>Sum Stat Amt</v>
          </cell>
          <cell r="Q37" t="str">
            <v>Period</v>
          </cell>
          <cell r="R37" t="str">
            <v>Date</v>
          </cell>
          <cell r="U37" t="str">
            <v>Account</v>
          </cell>
          <cell r="V37" t="str">
            <v>Dept</v>
          </cell>
          <cell r="W37" t="str">
            <v>Sum Amount</v>
          </cell>
          <cell r="X37" t="str">
            <v>Trans</v>
          </cell>
          <cell r="Y37" t="str">
            <v>Product</v>
          </cell>
          <cell r="Z37" t="str">
            <v>Sum Stat Amt</v>
          </cell>
          <cell r="AA37" t="str">
            <v>Period</v>
          </cell>
          <cell r="AB37" t="str">
            <v>Date</v>
          </cell>
          <cell r="AE37" t="str">
            <v>Account</v>
          </cell>
          <cell r="AF37" t="str">
            <v>Dept</v>
          </cell>
          <cell r="AG37" t="str">
            <v>Sum Amount</v>
          </cell>
          <cell r="AH37" t="str">
            <v>Trans</v>
          </cell>
          <cell r="AI37" t="str">
            <v>Product</v>
          </cell>
          <cell r="AJ37" t="str">
            <v>Sum Stat Amt</v>
          </cell>
          <cell r="AK37" t="str">
            <v>Period</v>
          </cell>
          <cell r="AL37" t="str">
            <v>Date</v>
          </cell>
          <cell r="AO37" t="str">
            <v>Account</v>
          </cell>
          <cell r="AP37" t="str">
            <v>Dept</v>
          </cell>
          <cell r="AQ37" t="str">
            <v>Sum Amount</v>
          </cell>
          <cell r="AR37" t="str">
            <v>Trans</v>
          </cell>
          <cell r="AS37" t="str">
            <v>Product</v>
          </cell>
          <cell r="AT37" t="str">
            <v>Sum Stat Amt</v>
          </cell>
          <cell r="AU37" t="str">
            <v>Period</v>
          </cell>
          <cell r="AV37" t="str">
            <v>Date</v>
          </cell>
          <cell r="AY37" t="str">
            <v>Account</v>
          </cell>
          <cell r="AZ37" t="str">
            <v>Dept</v>
          </cell>
          <cell r="BA37" t="str">
            <v>Sum Amount</v>
          </cell>
          <cell r="BB37" t="str">
            <v>Trans</v>
          </cell>
          <cell r="BC37" t="str">
            <v>Product</v>
          </cell>
          <cell r="BD37" t="str">
            <v>Sum Stat Amt</v>
          </cell>
          <cell r="BE37" t="str">
            <v>Period</v>
          </cell>
          <cell r="BF37" t="str">
            <v>Date</v>
          </cell>
          <cell r="BI37" t="str">
            <v>Account</v>
          </cell>
          <cell r="BJ37" t="str">
            <v>Dept</v>
          </cell>
          <cell r="BK37" t="str">
            <v>Sum Amount</v>
          </cell>
          <cell r="BL37" t="str">
            <v>Trans</v>
          </cell>
          <cell r="BM37" t="str">
            <v>Product</v>
          </cell>
          <cell r="BN37" t="str">
            <v>Sum Stat Amt</v>
          </cell>
          <cell r="BO37" t="str">
            <v>Period</v>
          </cell>
          <cell r="BP37" t="str">
            <v>Date</v>
          </cell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  <cell r="CC37" t="str">
            <v>Account</v>
          </cell>
          <cell r="CD37" t="str">
            <v>Dept</v>
          </cell>
          <cell r="CE37" t="str">
            <v>Sum Amount</v>
          </cell>
          <cell r="CF37" t="str">
            <v>Trans</v>
          </cell>
          <cell r="CG37" t="str">
            <v>Product</v>
          </cell>
          <cell r="CH37" t="str">
            <v>Sum Stat Amt</v>
          </cell>
          <cell r="CI37" t="str">
            <v>Period</v>
          </cell>
          <cell r="CJ37" t="str">
            <v>Date</v>
          </cell>
          <cell r="CM37" t="str">
            <v>Account</v>
          </cell>
          <cell r="CN37" t="str">
            <v>Dept</v>
          </cell>
          <cell r="CO37" t="str">
            <v>Sum Amount</v>
          </cell>
          <cell r="CP37" t="str">
            <v>Trans</v>
          </cell>
          <cell r="CQ37" t="str">
            <v>Product</v>
          </cell>
          <cell r="CR37" t="str">
            <v>Sum Stat Amt</v>
          </cell>
          <cell r="CS37" t="str">
            <v>Period</v>
          </cell>
          <cell r="CT37" t="str">
            <v>Date</v>
          </cell>
          <cell r="CW37" t="str">
            <v>Account</v>
          </cell>
          <cell r="CX37" t="str">
            <v>Dept</v>
          </cell>
          <cell r="CY37" t="str">
            <v>Sum Amount</v>
          </cell>
          <cell r="CZ37" t="str">
            <v>Trans</v>
          </cell>
          <cell r="DA37" t="str">
            <v>Product</v>
          </cell>
          <cell r="DB37" t="str">
            <v>Sum Stat Amt</v>
          </cell>
          <cell r="DC37" t="str">
            <v>Period</v>
          </cell>
          <cell r="DD37" t="str">
            <v>Date</v>
          </cell>
          <cell r="DG37" t="str">
            <v>Account</v>
          </cell>
          <cell r="DH37" t="str">
            <v>Dept</v>
          </cell>
          <cell r="DI37" t="str">
            <v>Sum Amount</v>
          </cell>
          <cell r="DJ37" t="str">
            <v>Trans</v>
          </cell>
          <cell r="DK37" t="str">
            <v>Product</v>
          </cell>
          <cell r="DL37" t="str">
            <v>Sum Stat Amt</v>
          </cell>
          <cell r="DM37" t="str">
            <v>Period</v>
          </cell>
          <cell r="DN37" t="str">
            <v>Date</v>
          </cell>
          <cell r="DQ37" t="str">
            <v>Account</v>
          </cell>
          <cell r="DR37" t="str">
            <v>Dept</v>
          </cell>
          <cell r="DS37" t="str">
            <v>Sum Amount</v>
          </cell>
          <cell r="DT37" t="str">
            <v>Trans</v>
          </cell>
          <cell r="DU37" t="str">
            <v>Product</v>
          </cell>
          <cell r="DV37" t="str">
            <v>Sum Stat Amt</v>
          </cell>
          <cell r="DW37" t="str">
            <v>Period</v>
          </cell>
          <cell r="DX37" t="str">
            <v>Date</v>
          </cell>
        </row>
        <row r="38">
          <cell r="N38">
            <v>202</v>
          </cell>
          <cell r="O38">
            <v>403</v>
          </cell>
          <cell r="R38">
            <v>40939</v>
          </cell>
          <cell r="X38">
            <v>202</v>
          </cell>
          <cell r="Y38">
            <v>403</v>
          </cell>
          <cell r="AB38">
            <v>40968</v>
          </cell>
          <cell r="AH38">
            <v>202</v>
          </cell>
          <cell r="AI38">
            <v>403</v>
          </cell>
          <cell r="AL38">
            <v>40999</v>
          </cell>
          <cell r="AR38">
            <v>202</v>
          </cell>
          <cell r="AS38">
            <v>403</v>
          </cell>
          <cell r="AV38">
            <v>41029</v>
          </cell>
          <cell r="BB38">
            <v>202</v>
          </cell>
          <cell r="BC38">
            <v>403</v>
          </cell>
          <cell r="BF38">
            <v>41060</v>
          </cell>
          <cell r="BL38">
            <v>202</v>
          </cell>
          <cell r="BM38">
            <v>403</v>
          </cell>
          <cell r="BP38">
            <v>41090</v>
          </cell>
          <cell r="BV38">
            <v>202</v>
          </cell>
          <cell r="BW38">
            <v>403</v>
          </cell>
          <cell r="BZ38">
            <v>41121</v>
          </cell>
          <cell r="CF38">
            <v>202</v>
          </cell>
          <cell r="CG38">
            <v>403</v>
          </cell>
          <cell r="CJ38">
            <v>41152</v>
          </cell>
          <cell r="CP38">
            <v>202</v>
          </cell>
          <cell r="CQ38">
            <v>403</v>
          </cell>
          <cell r="CT38">
            <v>41182</v>
          </cell>
          <cell r="CZ38">
            <v>202</v>
          </cell>
          <cell r="DA38">
            <v>403</v>
          </cell>
          <cell r="DD38">
            <v>41213</v>
          </cell>
          <cell r="DJ38">
            <v>202</v>
          </cell>
          <cell r="DK38">
            <v>403</v>
          </cell>
          <cell r="DN38">
            <v>41243</v>
          </cell>
          <cell r="DT38">
            <v>202</v>
          </cell>
          <cell r="DU38">
            <v>403</v>
          </cell>
          <cell r="DX38">
            <v>41274</v>
          </cell>
        </row>
        <row r="40">
          <cell r="K40" t="str">
            <v>Account</v>
          </cell>
          <cell r="L40" t="str">
            <v>Dept</v>
          </cell>
          <cell r="M40" t="str">
            <v>Sum Amount</v>
          </cell>
          <cell r="N40" t="str">
            <v>Trans</v>
          </cell>
          <cell r="O40" t="str">
            <v>Product</v>
          </cell>
          <cell r="P40" t="str">
            <v>Sum Stat Amt</v>
          </cell>
          <cell r="Q40" t="str">
            <v>Period</v>
          </cell>
          <cell r="R40" t="str">
            <v>Date</v>
          </cell>
          <cell r="U40" t="str">
            <v>Account</v>
          </cell>
          <cell r="V40" t="str">
            <v>Dept</v>
          </cell>
          <cell r="W40" t="str">
            <v>Sum Amount</v>
          </cell>
          <cell r="X40" t="str">
            <v>Trans</v>
          </cell>
          <cell r="Y40" t="str">
            <v>Product</v>
          </cell>
          <cell r="Z40" t="str">
            <v>Sum Stat Amt</v>
          </cell>
          <cell r="AA40" t="str">
            <v>Period</v>
          </cell>
          <cell r="AB40" t="str">
            <v>Date</v>
          </cell>
          <cell r="AE40" t="str">
            <v>Account</v>
          </cell>
          <cell r="AF40" t="str">
            <v>Dept</v>
          </cell>
          <cell r="AG40" t="str">
            <v>Sum Amount</v>
          </cell>
          <cell r="AH40" t="str">
            <v>Trans</v>
          </cell>
          <cell r="AI40" t="str">
            <v>Product</v>
          </cell>
          <cell r="AJ40" t="str">
            <v>Sum Stat Amt</v>
          </cell>
          <cell r="AK40" t="str">
            <v>Period</v>
          </cell>
          <cell r="AL40" t="str">
            <v>Date</v>
          </cell>
          <cell r="AO40" t="str">
            <v>Account</v>
          </cell>
          <cell r="AP40" t="str">
            <v>Dept</v>
          </cell>
          <cell r="AQ40" t="str">
            <v>Sum Amount</v>
          </cell>
          <cell r="AR40" t="str">
            <v>Trans</v>
          </cell>
          <cell r="AS40" t="str">
            <v>Product</v>
          </cell>
          <cell r="AT40" t="str">
            <v>Sum Stat Amt</v>
          </cell>
          <cell r="AU40" t="str">
            <v>Period</v>
          </cell>
          <cell r="AV40" t="str">
            <v>Date</v>
          </cell>
          <cell r="AY40" t="str">
            <v>Account</v>
          </cell>
          <cell r="AZ40" t="str">
            <v>Dept</v>
          </cell>
          <cell r="BA40" t="str">
            <v>Sum Amount</v>
          </cell>
          <cell r="BB40" t="str">
            <v>Trans</v>
          </cell>
          <cell r="BC40" t="str">
            <v>Product</v>
          </cell>
          <cell r="BD40" t="str">
            <v>Sum Stat Amt</v>
          </cell>
          <cell r="BE40" t="str">
            <v>Period</v>
          </cell>
          <cell r="BF40" t="str">
            <v>Date</v>
          </cell>
          <cell r="BI40" t="str">
            <v>Account</v>
          </cell>
          <cell r="BJ40" t="str">
            <v>Dept</v>
          </cell>
          <cell r="BK40" t="str">
            <v>Sum Amount</v>
          </cell>
          <cell r="BL40" t="str">
            <v>Trans</v>
          </cell>
          <cell r="BM40" t="str">
            <v>Product</v>
          </cell>
          <cell r="BN40" t="str">
            <v>Sum Stat Amt</v>
          </cell>
          <cell r="BO40" t="str">
            <v>Period</v>
          </cell>
          <cell r="BP40" t="str">
            <v>Date</v>
          </cell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  <cell r="CC40" t="str">
            <v>Account</v>
          </cell>
          <cell r="CD40" t="str">
            <v>Dept</v>
          </cell>
          <cell r="CE40" t="str">
            <v>Sum Amount</v>
          </cell>
          <cell r="CF40" t="str">
            <v>Trans</v>
          </cell>
          <cell r="CG40" t="str">
            <v>Product</v>
          </cell>
          <cell r="CH40" t="str">
            <v>Sum Stat Amt</v>
          </cell>
          <cell r="CI40" t="str">
            <v>Period</v>
          </cell>
          <cell r="CJ40" t="str">
            <v>Date</v>
          </cell>
          <cell r="CM40" t="str">
            <v>Account</v>
          </cell>
          <cell r="CN40" t="str">
            <v>Dept</v>
          </cell>
          <cell r="CO40" t="str">
            <v>Sum Amount</v>
          </cell>
          <cell r="CP40" t="str">
            <v>Trans</v>
          </cell>
          <cell r="CQ40" t="str">
            <v>Product</v>
          </cell>
          <cell r="CR40" t="str">
            <v>Sum Stat Amt</v>
          </cell>
          <cell r="CS40" t="str">
            <v>Period</v>
          </cell>
          <cell r="CT40" t="str">
            <v>Date</v>
          </cell>
          <cell r="CW40" t="str">
            <v>Account</v>
          </cell>
          <cell r="CX40" t="str">
            <v>Dept</v>
          </cell>
          <cell r="CY40" t="str">
            <v>Sum Amount</v>
          </cell>
          <cell r="CZ40" t="str">
            <v>Trans</v>
          </cell>
          <cell r="DA40" t="str">
            <v>Product</v>
          </cell>
          <cell r="DB40" t="str">
            <v>Sum Stat Amt</v>
          </cell>
          <cell r="DC40" t="str">
            <v>Period</v>
          </cell>
          <cell r="DD40" t="str">
            <v>Date</v>
          </cell>
          <cell r="DG40" t="str">
            <v>Account</v>
          </cell>
          <cell r="DH40" t="str">
            <v>Dept</v>
          </cell>
          <cell r="DI40" t="str">
            <v>Sum Amount</v>
          </cell>
          <cell r="DJ40" t="str">
            <v>Trans</v>
          </cell>
          <cell r="DK40" t="str">
            <v>Product</v>
          </cell>
          <cell r="DL40" t="str">
            <v>Sum Stat Amt</v>
          </cell>
          <cell r="DM40" t="str">
            <v>Period</v>
          </cell>
          <cell r="DN40" t="str">
            <v>Date</v>
          </cell>
          <cell r="DQ40" t="str">
            <v>Account</v>
          </cell>
          <cell r="DR40" t="str">
            <v>Dept</v>
          </cell>
          <cell r="DS40" t="str">
            <v>Sum Amount</v>
          </cell>
          <cell r="DT40" t="str">
            <v>Trans</v>
          </cell>
          <cell r="DU40" t="str">
            <v>Product</v>
          </cell>
          <cell r="DV40" t="str">
            <v>Sum Stat Amt</v>
          </cell>
          <cell r="DW40" t="str">
            <v>Period</v>
          </cell>
          <cell r="DX40" t="str">
            <v>Date</v>
          </cell>
        </row>
        <row r="41">
          <cell r="N41">
            <v>203</v>
          </cell>
          <cell r="O41">
            <v>403</v>
          </cell>
          <cell r="R41">
            <v>40939</v>
          </cell>
          <cell r="X41">
            <v>203</v>
          </cell>
          <cell r="Y41">
            <v>403</v>
          </cell>
          <cell r="AB41">
            <v>40968</v>
          </cell>
          <cell r="AH41">
            <v>203</v>
          </cell>
          <cell r="AI41">
            <v>403</v>
          </cell>
          <cell r="AL41">
            <v>40999</v>
          </cell>
          <cell r="AR41">
            <v>203</v>
          </cell>
          <cell r="AS41">
            <v>403</v>
          </cell>
          <cell r="AV41">
            <v>41029</v>
          </cell>
          <cell r="BB41">
            <v>203</v>
          </cell>
          <cell r="BC41">
            <v>403</v>
          </cell>
          <cell r="BF41">
            <v>41060</v>
          </cell>
          <cell r="BL41">
            <v>203</v>
          </cell>
          <cell r="BM41">
            <v>403</v>
          </cell>
          <cell r="BP41">
            <v>41090</v>
          </cell>
          <cell r="BV41">
            <v>203</v>
          </cell>
          <cell r="BW41">
            <v>403</v>
          </cell>
          <cell r="BZ41">
            <v>41121</v>
          </cell>
          <cell r="CF41">
            <v>203</v>
          </cell>
          <cell r="CG41">
            <v>403</v>
          </cell>
          <cell r="CJ41">
            <v>41152</v>
          </cell>
          <cell r="CP41">
            <v>203</v>
          </cell>
          <cell r="CQ41">
            <v>403</v>
          </cell>
          <cell r="CT41">
            <v>41182</v>
          </cell>
          <cell r="CZ41">
            <v>203</v>
          </cell>
          <cell r="DA41">
            <v>403</v>
          </cell>
          <cell r="DD41">
            <v>41213</v>
          </cell>
          <cell r="DJ41">
            <v>203</v>
          </cell>
          <cell r="DK41">
            <v>403</v>
          </cell>
          <cell r="DN41">
            <v>41243</v>
          </cell>
          <cell r="DT41">
            <v>203</v>
          </cell>
          <cell r="DU41">
            <v>403</v>
          </cell>
          <cell r="DX41">
            <v>41274</v>
          </cell>
        </row>
        <row r="43">
          <cell r="K43" t="str">
            <v>Account</v>
          </cell>
          <cell r="L43" t="str">
            <v>Dept</v>
          </cell>
          <cell r="M43" t="str">
            <v>Sum Amount</v>
          </cell>
          <cell r="N43" t="str">
            <v>Trans</v>
          </cell>
          <cell r="O43" t="str">
            <v>Product</v>
          </cell>
          <cell r="P43" t="str">
            <v>Sum Stat Amt</v>
          </cell>
          <cell r="Q43" t="str">
            <v>Period</v>
          </cell>
          <cell r="R43" t="str">
            <v>Date</v>
          </cell>
          <cell r="U43" t="str">
            <v>Account</v>
          </cell>
          <cell r="V43" t="str">
            <v>Dept</v>
          </cell>
          <cell r="W43" t="str">
            <v>Sum Amount</v>
          </cell>
          <cell r="X43" t="str">
            <v>Trans</v>
          </cell>
          <cell r="Y43" t="str">
            <v>Product</v>
          </cell>
          <cell r="Z43" t="str">
            <v>Sum Stat Amt</v>
          </cell>
          <cell r="AA43" t="str">
            <v>Period</v>
          </cell>
          <cell r="AB43" t="str">
            <v>Date</v>
          </cell>
          <cell r="AE43" t="str">
            <v>Account</v>
          </cell>
          <cell r="AF43" t="str">
            <v>Dept</v>
          </cell>
          <cell r="AG43" t="str">
            <v>Sum Amount</v>
          </cell>
          <cell r="AH43" t="str">
            <v>Trans</v>
          </cell>
          <cell r="AI43" t="str">
            <v>Product</v>
          </cell>
          <cell r="AJ43" t="str">
            <v>Sum Stat Amt</v>
          </cell>
          <cell r="AK43" t="str">
            <v>Period</v>
          </cell>
          <cell r="AL43" t="str">
            <v>Date</v>
          </cell>
          <cell r="AO43" t="str">
            <v>Account</v>
          </cell>
          <cell r="AP43" t="str">
            <v>Dept</v>
          </cell>
          <cell r="AQ43" t="str">
            <v>Sum Amount</v>
          </cell>
          <cell r="AR43" t="str">
            <v>Trans</v>
          </cell>
          <cell r="AS43" t="str">
            <v>Product</v>
          </cell>
          <cell r="AT43" t="str">
            <v>Sum Stat Amt</v>
          </cell>
          <cell r="AU43" t="str">
            <v>Period</v>
          </cell>
          <cell r="AV43" t="str">
            <v>Date</v>
          </cell>
          <cell r="AY43" t="str">
            <v>Account</v>
          </cell>
          <cell r="AZ43" t="str">
            <v>Dept</v>
          </cell>
          <cell r="BA43" t="str">
            <v>Sum Amount</v>
          </cell>
          <cell r="BB43" t="str">
            <v>Trans</v>
          </cell>
          <cell r="BC43" t="str">
            <v>Product</v>
          </cell>
          <cell r="BD43" t="str">
            <v>Sum Stat Amt</v>
          </cell>
          <cell r="BE43" t="str">
            <v>Period</v>
          </cell>
          <cell r="BF43" t="str">
            <v>Date</v>
          </cell>
          <cell r="BI43" t="str">
            <v>Account</v>
          </cell>
          <cell r="BJ43" t="str">
            <v>Dept</v>
          </cell>
          <cell r="BK43" t="str">
            <v>Sum Amount</v>
          </cell>
          <cell r="BL43" t="str">
            <v>Trans</v>
          </cell>
          <cell r="BM43" t="str">
            <v>Product</v>
          </cell>
          <cell r="BN43" t="str">
            <v>Sum Stat Amt</v>
          </cell>
          <cell r="BO43" t="str">
            <v>Period</v>
          </cell>
          <cell r="BP43" t="str">
            <v>Date</v>
          </cell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  <cell r="CC43" t="str">
            <v>Account</v>
          </cell>
          <cell r="CD43" t="str">
            <v>Dept</v>
          </cell>
          <cell r="CE43" t="str">
            <v>Sum Amount</v>
          </cell>
          <cell r="CF43" t="str">
            <v>Trans</v>
          </cell>
          <cell r="CG43" t="str">
            <v>Product</v>
          </cell>
          <cell r="CH43" t="str">
            <v>Sum Stat Amt</v>
          </cell>
          <cell r="CI43" t="str">
            <v>Period</v>
          </cell>
          <cell r="CJ43" t="str">
            <v>Date</v>
          </cell>
          <cell r="CM43" t="str">
            <v>Account</v>
          </cell>
          <cell r="CN43" t="str">
            <v>Dept</v>
          </cell>
          <cell r="CO43" t="str">
            <v>Sum Amount</v>
          </cell>
          <cell r="CP43" t="str">
            <v>Trans</v>
          </cell>
          <cell r="CQ43" t="str">
            <v>Product</v>
          </cell>
          <cell r="CR43" t="str">
            <v>Sum Stat Amt</v>
          </cell>
          <cell r="CS43" t="str">
            <v>Period</v>
          </cell>
          <cell r="CT43" t="str">
            <v>Date</v>
          </cell>
          <cell r="CW43" t="str">
            <v>Account</v>
          </cell>
          <cell r="CX43" t="str">
            <v>Dept</v>
          </cell>
          <cell r="CY43" t="str">
            <v>Sum Amount</v>
          </cell>
          <cell r="CZ43" t="str">
            <v>Trans</v>
          </cell>
          <cell r="DA43" t="str">
            <v>Product</v>
          </cell>
          <cell r="DB43" t="str">
            <v>Sum Stat Amt</v>
          </cell>
          <cell r="DC43" t="str">
            <v>Period</v>
          </cell>
          <cell r="DD43" t="str">
            <v>Date</v>
          </cell>
          <cell r="DG43" t="str">
            <v>Account</v>
          </cell>
          <cell r="DH43" t="str">
            <v>Dept</v>
          </cell>
          <cell r="DI43" t="str">
            <v>Sum Amount</v>
          </cell>
          <cell r="DJ43" t="str">
            <v>Trans</v>
          </cell>
          <cell r="DK43" t="str">
            <v>Product</v>
          </cell>
          <cell r="DL43" t="str">
            <v>Sum Stat Amt</v>
          </cell>
          <cell r="DM43" t="str">
            <v>Period</v>
          </cell>
          <cell r="DN43" t="str">
            <v>Date</v>
          </cell>
          <cell r="DQ43" t="str">
            <v>Account</v>
          </cell>
          <cell r="DR43" t="str">
            <v>Dept</v>
          </cell>
          <cell r="DS43" t="str">
            <v>Sum Amount</v>
          </cell>
          <cell r="DT43" t="str">
            <v>Trans</v>
          </cell>
          <cell r="DU43" t="str">
            <v>Product</v>
          </cell>
          <cell r="DV43" t="str">
            <v>Sum Stat Amt</v>
          </cell>
          <cell r="DW43" t="str">
            <v>Period</v>
          </cell>
          <cell r="DX43" t="str">
            <v>Date</v>
          </cell>
        </row>
        <row r="44">
          <cell r="N44">
            <v>204</v>
          </cell>
          <cell r="O44">
            <v>403</v>
          </cell>
          <cell r="R44">
            <v>40939</v>
          </cell>
          <cell r="X44">
            <v>204</v>
          </cell>
          <cell r="Y44">
            <v>403</v>
          </cell>
          <cell r="AB44">
            <v>40968</v>
          </cell>
          <cell r="AH44">
            <v>204</v>
          </cell>
          <cell r="AI44">
            <v>403</v>
          </cell>
          <cell r="AL44">
            <v>40999</v>
          </cell>
          <cell r="AR44">
            <v>204</v>
          </cell>
          <cell r="AS44">
            <v>403</v>
          </cell>
          <cell r="AV44">
            <v>41029</v>
          </cell>
          <cell r="BB44">
            <v>204</v>
          </cell>
          <cell r="BC44">
            <v>403</v>
          </cell>
          <cell r="BF44">
            <v>41060</v>
          </cell>
          <cell r="BL44">
            <v>204</v>
          </cell>
          <cell r="BM44">
            <v>403</v>
          </cell>
          <cell r="BP44">
            <v>41090</v>
          </cell>
          <cell r="BV44">
            <v>204</v>
          </cell>
          <cell r="BW44">
            <v>403</v>
          </cell>
          <cell r="BZ44">
            <v>41121</v>
          </cell>
          <cell r="CF44">
            <v>204</v>
          </cell>
          <cell r="CG44">
            <v>403</v>
          </cell>
          <cell r="CJ44">
            <v>41152</v>
          </cell>
          <cell r="CP44">
            <v>204</v>
          </cell>
          <cell r="CQ44">
            <v>403</v>
          </cell>
          <cell r="CT44">
            <v>41182</v>
          </cell>
          <cell r="CZ44">
            <v>204</v>
          </cell>
          <cell r="DA44">
            <v>403</v>
          </cell>
          <cell r="DD44">
            <v>41213</v>
          </cell>
          <cell r="DJ44">
            <v>204</v>
          </cell>
          <cell r="DK44">
            <v>403</v>
          </cell>
          <cell r="DN44">
            <v>41243</v>
          </cell>
          <cell r="DT44">
            <v>204</v>
          </cell>
          <cell r="DU44">
            <v>403</v>
          </cell>
          <cell r="DX44">
            <v>41274</v>
          </cell>
        </row>
        <row r="46">
          <cell r="K46" t="str">
            <v>Account</v>
          </cell>
          <cell r="L46" t="str">
            <v>Dept</v>
          </cell>
          <cell r="M46" t="str">
            <v>Sum Amount</v>
          </cell>
          <cell r="N46" t="str">
            <v>Trans</v>
          </cell>
          <cell r="O46" t="str">
            <v>Product</v>
          </cell>
          <cell r="P46" t="str">
            <v>Sum Stat Amt</v>
          </cell>
          <cell r="Q46" t="str">
            <v>Period</v>
          </cell>
          <cell r="R46" t="str">
            <v>Date</v>
          </cell>
          <cell r="U46" t="str">
            <v>Account</v>
          </cell>
          <cell r="V46" t="str">
            <v>Dept</v>
          </cell>
          <cell r="W46" t="str">
            <v>Sum Amount</v>
          </cell>
          <cell r="X46" t="str">
            <v>Trans</v>
          </cell>
          <cell r="Y46" t="str">
            <v>Product</v>
          </cell>
          <cell r="Z46" t="str">
            <v>Sum Stat Amt</v>
          </cell>
          <cell r="AA46" t="str">
            <v>Period</v>
          </cell>
          <cell r="AB46" t="str">
            <v>Date</v>
          </cell>
          <cell r="AE46" t="str">
            <v>Account</v>
          </cell>
          <cell r="AF46" t="str">
            <v>Dept</v>
          </cell>
          <cell r="AG46" t="str">
            <v>Sum Amount</v>
          </cell>
          <cell r="AH46" t="str">
            <v>Trans</v>
          </cell>
          <cell r="AI46" t="str">
            <v>Product</v>
          </cell>
          <cell r="AJ46" t="str">
            <v>Sum Stat Amt</v>
          </cell>
          <cell r="AK46" t="str">
            <v>Period</v>
          </cell>
          <cell r="AL46" t="str">
            <v>Date</v>
          </cell>
          <cell r="AO46" t="str">
            <v>Account</v>
          </cell>
          <cell r="AP46" t="str">
            <v>Dept</v>
          </cell>
          <cell r="AQ46" t="str">
            <v>Sum Amount</v>
          </cell>
          <cell r="AR46" t="str">
            <v>Trans</v>
          </cell>
          <cell r="AS46" t="str">
            <v>Product</v>
          </cell>
          <cell r="AT46" t="str">
            <v>Sum Stat Amt</v>
          </cell>
          <cell r="AU46" t="str">
            <v>Period</v>
          </cell>
          <cell r="AV46" t="str">
            <v>Date</v>
          </cell>
          <cell r="AY46" t="str">
            <v>Account</v>
          </cell>
          <cell r="AZ46" t="str">
            <v>Dept</v>
          </cell>
          <cell r="BA46" t="str">
            <v>Sum Amount</v>
          </cell>
          <cell r="BB46" t="str">
            <v>Trans</v>
          </cell>
          <cell r="BC46" t="str">
            <v>Product</v>
          </cell>
          <cell r="BD46" t="str">
            <v>Sum Stat Amt</v>
          </cell>
          <cell r="BE46" t="str">
            <v>Period</v>
          </cell>
          <cell r="BF46" t="str">
            <v>Date</v>
          </cell>
          <cell r="BI46" t="str">
            <v>Account</v>
          </cell>
          <cell r="BJ46" t="str">
            <v>Dept</v>
          </cell>
          <cell r="BK46" t="str">
            <v>Sum Amount</v>
          </cell>
          <cell r="BL46" t="str">
            <v>Trans</v>
          </cell>
          <cell r="BM46" t="str">
            <v>Product</v>
          </cell>
          <cell r="BN46" t="str">
            <v>Sum Stat Amt</v>
          </cell>
          <cell r="BO46" t="str">
            <v>Period</v>
          </cell>
          <cell r="BP46" t="str">
            <v>Date</v>
          </cell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  <cell r="CC46" t="str">
            <v>Account</v>
          </cell>
          <cell r="CD46" t="str">
            <v>Dept</v>
          </cell>
          <cell r="CE46" t="str">
            <v>Sum Amount</v>
          </cell>
          <cell r="CF46" t="str">
            <v>Trans</v>
          </cell>
          <cell r="CG46" t="str">
            <v>Product</v>
          </cell>
          <cell r="CH46" t="str">
            <v>Sum Stat Amt</v>
          </cell>
          <cell r="CI46" t="str">
            <v>Period</v>
          </cell>
          <cell r="CJ46" t="str">
            <v>Date</v>
          </cell>
          <cell r="CM46" t="str">
            <v>Account</v>
          </cell>
          <cell r="CN46" t="str">
            <v>Dept</v>
          </cell>
          <cell r="CO46" t="str">
            <v>Sum Amount</v>
          </cell>
          <cell r="CP46" t="str">
            <v>Trans</v>
          </cell>
          <cell r="CQ46" t="str">
            <v>Product</v>
          </cell>
          <cell r="CR46" t="str">
            <v>Sum Stat Amt</v>
          </cell>
          <cell r="CS46" t="str">
            <v>Period</v>
          </cell>
          <cell r="CT46" t="str">
            <v>Date</v>
          </cell>
          <cell r="CW46" t="str">
            <v>Account</v>
          </cell>
          <cell r="CX46" t="str">
            <v>Dept</v>
          </cell>
          <cell r="CY46" t="str">
            <v>Sum Amount</v>
          </cell>
          <cell r="CZ46" t="str">
            <v>Trans</v>
          </cell>
          <cell r="DA46" t="str">
            <v>Product</v>
          </cell>
          <cell r="DB46" t="str">
            <v>Sum Stat Amt</v>
          </cell>
          <cell r="DC46" t="str">
            <v>Period</v>
          </cell>
          <cell r="DD46" t="str">
            <v>Date</v>
          </cell>
          <cell r="DG46" t="str">
            <v>Account</v>
          </cell>
          <cell r="DH46" t="str">
            <v>Dept</v>
          </cell>
          <cell r="DI46" t="str">
            <v>Sum Amount</v>
          </cell>
          <cell r="DJ46" t="str">
            <v>Trans</v>
          </cell>
          <cell r="DK46" t="str">
            <v>Product</v>
          </cell>
          <cell r="DL46" t="str">
            <v>Sum Stat Amt</v>
          </cell>
          <cell r="DM46" t="str">
            <v>Period</v>
          </cell>
          <cell r="DN46" t="str">
            <v>Date</v>
          </cell>
          <cell r="DQ46" t="str">
            <v>Account</v>
          </cell>
          <cell r="DR46" t="str">
            <v>Dept</v>
          </cell>
          <cell r="DS46" t="str">
            <v>Sum Amount</v>
          </cell>
          <cell r="DT46" t="str">
            <v>Trans</v>
          </cell>
          <cell r="DU46" t="str">
            <v>Product</v>
          </cell>
          <cell r="DV46" t="str">
            <v>Sum Stat Amt</v>
          </cell>
          <cell r="DW46" t="str">
            <v>Period</v>
          </cell>
          <cell r="DX46" t="str">
            <v>Date</v>
          </cell>
        </row>
        <row r="47">
          <cell r="N47">
            <v>202</v>
          </cell>
          <cell r="O47">
            <v>409</v>
          </cell>
          <cell r="R47">
            <v>40939</v>
          </cell>
          <cell r="X47">
            <v>202</v>
          </cell>
          <cell r="Y47">
            <v>409</v>
          </cell>
          <cell r="AB47">
            <v>40968</v>
          </cell>
          <cell r="AH47">
            <v>202</v>
          </cell>
          <cell r="AI47">
            <v>409</v>
          </cell>
          <cell r="AL47">
            <v>40999</v>
          </cell>
          <cell r="AR47">
            <v>202</v>
          </cell>
          <cell r="AS47">
            <v>409</v>
          </cell>
          <cell r="AV47">
            <v>41029</v>
          </cell>
          <cell r="BB47">
            <v>202</v>
          </cell>
          <cell r="BC47">
            <v>409</v>
          </cell>
          <cell r="BF47">
            <v>41060</v>
          </cell>
          <cell r="BL47">
            <v>202</v>
          </cell>
          <cell r="BM47">
            <v>409</v>
          </cell>
          <cell r="BP47">
            <v>41090</v>
          </cell>
          <cell r="BV47">
            <v>202</v>
          </cell>
          <cell r="BW47">
            <v>409</v>
          </cell>
          <cell r="BZ47">
            <v>41121</v>
          </cell>
          <cell r="CF47">
            <v>202</v>
          </cell>
          <cell r="CG47">
            <v>409</v>
          </cell>
          <cell r="CJ47">
            <v>41152</v>
          </cell>
          <cell r="CP47">
            <v>202</v>
          </cell>
          <cell r="CQ47">
            <v>409</v>
          </cell>
          <cell r="CT47">
            <v>41182</v>
          </cell>
          <cell r="CZ47">
            <v>202</v>
          </cell>
          <cell r="DA47">
            <v>409</v>
          </cell>
          <cell r="DD47">
            <v>41213</v>
          </cell>
          <cell r="DJ47">
            <v>202</v>
          </cell>
          <cell r="DK47">
            <v>409</v>
          </cell>
          <cell r="DN47">
            <v>41243</v>
          </cell>
          <cell r="DT47">
            <v>202</v>
          </cell>
          <cell r="DU47">
            <v>409</v>
          </cell>
          <cell r="DX47">
            <v>41274</v>
          </cell>
        </row>
        <row r="49">
          <cell r="K49" t="str">
            <v>Account</v>
          </cell>
          <cell r="L49" t="str">
            <v>Dept</v>
          </cell>
          <cell r="M49" t="str">
            <v>Sum Amount</v>
          </cell>
          <cell r="N49" t="str">
            <v>Trans</v>
          </cell>
          <cell r="O49" t="str">
            <v>Product</v>
          </cell>
          <cell r="P49" t="str">
            <v>Sum Stat Amt</v>
          </cell>
          <cell r="Q49" t="str">
            <v>Period</v>
          </cell>
          <cell r="R49" t="str">
            <v>Date</v>
          </cell>
          <cell r="U49" t="str">
            <v>Account</v>
          </cell>
          <cell r="V49" t="str">
            <v>Dept</v>
          </cell>
          <cell r="W49" t="str">
            <v>Sum Amount</v>
          </cell>
          <cell r="X49" t="str">
            <v>Trans</v>
          </cell>
          <cell r="Y49" t="str">
            <v>Product</v>
          </cell>
          <cell r="Z49" t="str">
            <v>Sum Stat Amt</v>
          </cell>
          <cell r="AA49" t="str">
            <v>Period</v>
          </cell>
          <cell r="AB49" t="str">
            <v>Date</v>
          </cell>
          <cell r="AE49" t="str">
            <v>Account</v>
          </cell>
          <cell r="AF49" t="str">
            <v>Dept</v>
          </cell>
          <cell r="AG49" t="str">
            <v>Sum Amount</v>
          </cell>
          <cell r="AH49" t="str">
            <v>Trans</v>
          </cell>
          <cell r="AI49" t="str">
            <v>Product</v>
          </cell>
          <cell r="AJ49" t="str">
            <v>Sum Stat Amt</v>
          </cell>
          <cell r="AK49" t="str">
            <v>Period</v>
          </cell>
          <cell r="AL49" t="str">
            <v>Date</v>
          </cell>
          <cell r="AO49" t="str">
            <v>Account</v>
          </cell>
          <cell r="AP49" t="str">
            <v>Dept</v>
          </cell>
          <cell r="AQ49" t="str">
            <v>Sum Amount</v>
          </cell>
          <cell r="AR49" t="str">
            <v>Trans</v>
          </cell>
          <cell r="AS49" t="str">
            <v>Product</v>
          </cell>
          <cell r="AT49" t="str">
            <v>Sum Stat Amt</v>
          </cell>
          <cell r="AU49" t="str">
            <v>Period</v>
          </cell>
          <cell r="AV49" t="str">
            <v>Date</v>
          </cell>
          <cell r="AY49" t="str">
            <v>Account</v>
          </cell>
          <cell r="AZ49" t="str">
            <v>Dept</v>
          </cell>
          <cell r="BA49" t="str">
            <v>Sum Amount</v>
          </cell>
          <cell r="BB49" t="str">
            <v>Trans</v>
          </cell>
          <cell r="BC49" t="str">
            <v>Product</v>
          </cell>
          <cell r="BD49" t="str">
            <v>Sum Stat Amt</v>
          </cell>
          <cell r="BE49" t="str">
            <v>Period</v>
          </cell>
          <cell r="BF49" t="str">
            <v>Date</v>
          </cell>
          <cell r="BI49" t="str">
            <v>Account</v>
          </cell>
          <cell r="BJ49" t="str">
            <v>Dept</v>
          </cell>
          <cell r="BK49" t="str">
            <v>Sum Amount</v>
          </cell>
          <cell r="BL49" t="str">
            <v>Trans</v>
          </cell>
          <cell r="BM49" t="str">
            <v>Product</v>
          </cell>
          <cell r="BN49" t="str">
            <v>Sum Stat Amt</v>
          </cell>
          <cell r="BO49" t="str">
            <v>Period</v>
          </cell>
          <cell r="BP49" t="str">
            <v>Date</v>
          </cell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  <cell r="CC49" t="str">
            <v>Account</v>
          </cell>
          <cell r="CD49" t="str">
            <v>Dept</v>
          </cell>
          <cell r="CE49" t="str">
            <v>Sum Amount</v>
          </cell>
          <cell r="CF49" t="str">
            <v>Trans</v>
          </cell>
          <cell r="CG49" t="str">
            <v>Product</v>
          </cell>
          <cell r="CH49" t="str">
            <v>Sum Stat Amt</v>
          </cell>
          <cell r="CI49" t="str">
            <v>Period</v>
          </cell>
          <cell r="CJ49" t="str">
            <v>Date</v>
          </cell>
          <cell r="CM49" t="str">
            <v>Account</v>
          </cell>
          <cell r="CN49" t="str">
            <v>Dept</v>
          </cell>
          <cell r="CO49" t="str">
            <v>Sum Amount</v>
          </cell>
          <cell r="CP49" t="str">
            <v>Trans</v>
          </cell>
          <cell r="CQ49" t="str">
            <v>Product</v>
          </cell>
          <cell r="CR49" t="str">
            <v>Sum Stat Amt</v>
          </cell>
          <cell r="CS49" t="str">
            <v>Period</v>
          </cell>
          <cell r="CT49" t="str">
            <v>Date</v>
          </cell>
          <cell r="CW49" t="str">
            <v>Account</v>
          </cell>
          <cell r="CX49" t="str">
            <v>Dept</v>
          </cell>
          <cell r="CY49" t="str">
            <v>Sum Amount</v>
          </cell>
          <cell r="CZ49" t="str">
            <v>Trans</v>
          </cell>
          <cell r="DA49" t="str">
            <v>Product</v>
          </cell>
          <cell r="DB49" t="str">
            <v>Sum Stat Amt</v>
          </cell>
          <cell r="DC49" t="str">
            <v>Period</v>
          </cell>
          <cell r="DD49" t="str">
            <v>Date</v>
          </cell>
          <cell r="DG49" t="str">
            <v>Account</v>
          </cell>
          <cell r="DH49" t="str">
            <v>Dept</v>
          </cell>
          <cell r="DI49" t="str">
            <v>Sum Amount</v>
          </cell>
          <cell r="DJ49" t="str">
            <v>Trans</v>
          </cell>
          <cell r="DK49" t="str">
            <v>Product</v>
          </cell>
          <cell r="DL49" t="str">
            <v>Sum Stat Amt</v>
          </cell>
          <cell r="DM49" t="str">
            <v>Period</v>
          </cell>
          <cell r="DN49" t="str">
            <v>Date</v>
          </cell>
          <cell r="DQ49" t="str">
            <v>Account</v>
          </cell>
          <cell r="DR49" t="str">
            <v>Dept</v>
          </cell>
          <cell r="DS49" t="str">
            <v>Sum Amount</v>
          </cell>
          <cell r="DT49" t="str">
            <v>Trans</v>
          </cell>
          <cell r="DU49" t="str">
            <v>Product</v>
          </cell>
          <cell r="DV49" t="str">
            <v>Sum Stat Amt</v>
          </cell>
          <cell r="DW49" t="str">
            <v>Period</v>
          </cell>
          <cell r="DX49" t="str">
            <v>Date</v>
          </cell>
        </row>
        <row r="50">
          <cell r="N50">
            <v>203</v>
          </cell>
          <cell r="O50">
            <v>409</v>
          </cell>
          <cell r="R50">
            <v>40939</v>
          </cell>
          <cell r="X50">
            <v>203</v>
          </cell>
          <cell r="Y50">
            <v>409</v>
          </cell>
          <cell r="AB50">
            <v>40968</v>
          </cell>
          <cell r="AH50">
            <v>203</v>
          </cell>
          <cell r="AI50">
            <v>409</v>
          </cell>
          <cell r="AL50">
            <v>40999</v>
          </cell>
          <cell r="AR50">
            <v>203</v>
          </cell>
          <cell r="AS50">
            <v>409</v>
          </cell>
          <cell r="AV50">
            <v>41029</v>
          </cell>
          <cell r="BB50">
            <v>203</v>
          </cell>
          <cell r="BC50">
            <v>409</v>
          </cell>
          <cell r="BF50">
            <v>41060</v>
          </cell>
          <cell r="BL50">
            <v>203</v>
          </cell>
          <cell r="BM50">
            <v>409</v>
          </cell>
          <cell r="BP50">
            <v>41090</v>
          </cell>
          <cell r="BV50">
            <v>203</v>
          </cell>
          <cell r="BW50">
            <v>409</v>
          </cell>
          <cell r="BZ50">
            <v>41121</v>
          </cell>
          <cell r="CF50">
            <v>203</v>
          </cell>
          <cell r="CG50">
            <v>409</v>
          </cell>
          <cell r="CJ50">
            <v>41152</v>
          </cell>
          <cell r="CP50">
            <v>203</v>
          </cell>
          <cell r="CQ50">
            <v>409</v>
          </cell>
          <cell r="CT50">
            <v>41182</v>
          </cell>
          <cell r="CZ50">
            <v>203</v>
          </cell>
          <cell r="DA50">
            <v>409</v>
          </cell>
          <cell r="DD50">
            <v>41213</v>
          </cell>
          <cell r="DJ50">
            <v>203</v>
          </cell>
          <cell r="DK50">
            <v>409</v>
          </cell>
          <cell r="DN50">
            <v>41243</v>
          </cell>
          <cell r="DT50">
            <v>203</v>
          </cell>
          <cell r="DU50">
            <v>409</v>
          </cell>
          <cell r="DX50">
            <v>41274</v>
          </cell>
        </row>
        <row r="52">
          <cell r="K52" t="str">
            <v>Account</v>
          </cell>
          <cell r="L52" t="str">
            <v>Dept</v>
          </cell>
          <cell r="M52" t="str">
            <v>Sum Amount</v>
          </cell>
          <cell r="N52" t="str">
            <v>Trans</v>
          </cell>
          <cell r="O52" t="str">
            <v>Product</v>
          </cell>
          <cell r="P52" t="str">
            <v>Sum Stat Amt</v>
          </cell>
          <cell r="Q52" t="str">
            <v>Period</v>
          </cell>
          <cell r="R52" t="str">
            <v>Date</v>
          </cell>
          <cell r="U52" t="str">
            <v>Account</v>
          </cell>
          <cell r="V52" t="str">
            <v>Dept</v>
          </cell>
          <cell r="W52" t="str">
            <v>Sum Amount</v>
          </cell>
          <cell r="X52" t="str">
            <v>Trans</v>
          </cell>
          <cell r="Y52" t="str">
            <v>Product</v>
          </cell>
          <cell r="Z52" t="str">
            <v>Sum Stat Amt</v>
          </cell>
          <cell r="AA52" t="str">
            <v>Period</v>
          </cell>
          <cell r="AB52" t="str">
            <v>Date</v>
          </cell>
          <cell r="AE52" t="str">
            <v>Account</v>
          </cell>
          <cell r="AF52" t="str">
            <v>Dept</v>
          </cell>
          <cell r="AG52" t="str">
            <v>Sum Amount</v>
          </cell>
          <cell r="AH52" t="str">
            <v>Trans</v>
          </cell>
          <cell r="AI52" t="str">
            <v>Product</v>
          </cell>
          <cell r="AJ52" t="str">
            <v>Sum Stat Amt</v>
          </cell>
          <cell r="AK52" t="str">
            <v>Period</v>
          </cell>
          <cell r="AL52" t="str">
            <v>Date</v>
          </cell>
          <cell r="AO52" t="str">
            <v>Account</v>
          </cell>
          <cell r="AP52" t="str">
            <v>Dept</v>
          </cell>
          <cell r="AQ52" t="str">
            <v>Sum Amount</v>
          </cell>
          <cell r="AR52" t="str">
            <v>Trans</v>
          </cell>
          <cell r="AS52" t="str">
            <v>Product</v>
          </cell>
          <cell r="AT52" t="str">
            <v>Sum Stat Amt</v>
          </cell>
          <cell r="AU52" t="str">
            <v>Period</v>
          </cell>
          <cell r="AV52" t="str">
            <v>Date</v>
          </cell>
          <cell r="AY52" t="str">
            <v>Account</v>
          </cell>
          <cell r="AZ52" t="str">
            <v>Dept</v>
          </cell>
          <cell r="BA52" t="str">
            <v>Sum Amount</v>
          </cell>
          <cell r="BB52" t="str">
            <v>Trans</v>
          </cell>
          <cell r="BC52" t="str">
            <v>Product</v>
          </cell>
          <cell r="BD52" t="str">
            <v>Sum Stat Amt</v>
          </cell>
          <cell r="BE52" t="str">
            <v>Period</v>
          </cell>
          <cell r="BF52" t="str">
            <v>Date</v>
          </cell>
          <cell r="BI52" t="str">
            <v>Account</v>
          </cell>
          <cell r="BJ52" t="str">
            <v>Dept</v>
          </cell>
          <cell r="BK52" t="str">
            <v>Sum Amount</v>
          </cell>
          <cell r="BL52" t="str">
            <v>Trans</v>
          </cell>
          <cell r="BM52" t="str">
            <v>Product</v>
          </cell>
          <cell r="BN52" t="str">
            <v>Sum Stat Amt</v>
          </cell>
          <cell r="BO52" t="str">
            <v>Period</v>
          </cell>
          <cell r="BP52" t="str">
            <v>Date</v>
          </cell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  <cell r="CC52" t="str">
            <v>Account</v>
          </cell>
          <cell r="CD52" t="str">
            <v>Dept</v>
          </cell>
          <cell r="CE52" t="str">
            <v>Sum Amount</v>
          </cell>
          <cell r="CF52" t="str">
            <v>Trans</v>
          </cell>
          <cell r="CG52" t="str">
            <v>Product</v>
          </cell>
          <cell r="CH52" t="str">
            <v>Sum Stat Amt</v>
          </cell>
          <cell r="CI52" t="str">
            <v>Period</v>
          </cell>
          <cell r="CJ52" t="str">
            <v>Date</v>
          </cell>
          <cell r="CM52" t="str">
            <v>Account</v>
          </cell>
          <cell r="CN52" t="str">
            <v>Dept</v>
          </cell>
          <cell r="CO52" t="str">
            <v>Sum Amount</v>
          </cell>
          <cell r="CP52" t="str">
            <v>Trans</v>
          </cell>
          <cell r="CQ52" t="str">
            <v>Product</v>
          </cell>
          <cell r="CR52" t="str">
            <v>Sum Stat Amt</v>
          </cell>
          <cell r="CS52" t="str">
            <v>Period</v>
          </cell>
          <cell r="CT52" t="str">
            <v>Date</v>
          </cell>
          <cell r="CW52" t="str">
            <v>Account</v>
          </cell>
          <cell r="CX52" t="str">
            <v>Dept</v>
          </cell>
          <cell r="CY52" t="str">
            <v>Sum Amount</v>
          </cell>
          <cell r="CZ52" t="str">
            <v>Trans</v>
          </cell>
          <cell r="DA52" t="str">
            <v>Product</v>
          </cell>
          <cell r="DB52" t="str">
            <v>Sum Stat Amt</v>
          </cell>
          <cell r="DC52" t="str">
            <v>Period</v>
          </cell>
          <cell r="DD52" t="str">
            <v>Date</v>
          </cell>
          <cell r="DG52" t="str">
            <v>Account</v>
          </cell>
          <cell r="DH52" t="str">
            <v>Dept</v>
          </cell>
          <cell r="DI52" t="str">
            <v>Sum Amount</v>
          </cell>
          <cell r="DJ52" t="str">
            <v>Trans</v>
          </cell>
          <cell r="DK52" t="str">
            <v>Product</v>
          </cell>
          <cell r="DL52" t="str">
            <v>Sum Stat Amt</v>
          </cell>
          <cell r="DM52" t="str">
            <v>Period</v>
          </cell>
          <cell r="DN52" t="str">
            <v>Date</v>
          </cell>
          <cell r="DQ52" t="str">
            <v>Account</v>
          </cell>
          <cell r="DR52" t="str">
            <v>Dept</v>
          </cell>
          <cell r="DS52" t="str">
            <v>Sum Amount</v>
          </cell>
          <cell r="DT52" t="str">
            <v>Trans</v>
          </cell>
          <cell r="DU52" t="str">
            <v>Product</v>
          </cell>
          <cell r="DV52" t="str">
            <v>Sum Stat Amt</v>
          </cell>
          <cell r="DW52" t="str">
            <v>Period</v>
          </cell>
          <cell r="DX52" t="str">
            <v>Date</v>
          </cell>
        </row>
        <row r="53">
          <cell r="N53">
            <v>204</v>
          </cell>
          <cell r="O53">
            <v>409</v>
          </cell>
          <cell r="R53">
            <v>40939</v>
          </cell>
          <cell r="X53">
            <v>204</v>
          </cell>
          <cell r="Y53">
            <v>409</v>
          </cell>
          <cell r="AB53">
            <v>40968</v>
          </cell>
          <cell r="AH53">
            <v>204</v>
          </cell>
          <cell r="AI53">
            <v>409</v>
          </cell>
          <cell r="AL53">
            <v>40999</v>
          </cell>
          <cell r="AR53">
            <v>204</v>
          </cell>
          <cell r="AS53">
            <v>409</v>
          </cell>
          <cell r="AV53">
            <v>41029</v>
          </cell>
          <cell r="BB53">
            <v>204</v>
          </cell>
          <cell r="BC53">
            <v>409</v>
          </cell>
          <cell r="BF53">
            <v>41060</v>
          </cell>
          <cell r="BL53">
            <v>204</v>
          </cell>
          <cell r="BM53">
            <v>409</v>
          </cell>
          <cell r="BP53">
            <v>41090</v>
          </cell>
          <cell r="BV53">
            <v>204</v>
          </cell>
          <cell r="BW53">
            <v>409</v>
          </cell>
          <cell r="BZ53">
            <v>41121</v>
          </cell>
          <cell r="CF53">
            <v>204</v>
          </cell>
          <cell r="CG53">
            <v>409</v>
          </cell>
          <cell r="CJ53">
            <v>41152</v>
          </cell>
          <cell r="CP53">
            <v>204</v>
          </cell>
          <cell r="CQ53">
            <v>409</v>
          </cell>
          <cell r="CT53">
            <v>41182</v>
          </cell>
          <cell r="CZ53">
            <v>204</v>
          </cell>
          <cell r="DA53">
            <v>409</v>
          </cell>
          <cell r="DD53">
            <v>41213</v>
          </cell>
          <cell r="DJ53">
            <v>204</v>
          </cell>
          <cell r="DK53">
            <v>409</v>
          </cell>
          <cell r="DN53">
            <v>41243</v>
          </cell>
          <cell r="DT53">
            <v>204</v>
          </cell>
          <cell r="DU53">
            <v>409</v>
          </cell>
          <cell r="DX53">
            <v>41274</v>
          </cell>
        </row>
        <row r="55">
          <cell r="K55" t="str">
            <v>Account</v>
          </cell>
          <cell r="L55" t="str">
            <v>Dept</v>
          </cell>
          <cell r="M55" t="str">
            <v>Sum Amount</v>
          </cell>
          <cell r="N55" t="str">
            <v>Trans</v>
          </cell>
          <cell r="O55" t="str">
            <v>Product</v>
          </cell>
          <cell r="P55" t="str">
            <v>Sum Stat Amt</v>
          </cell>
          <cell r="Q55" t="str">
            <v>Period</v>
          </cell>
          <cell r="R55" t="str">
            <v>Date</v>
          </cell>
          <cell r="U55" t="str">
            <v>Account</v>
          </cell>
          <cell r="V55" t="str">
            <v>Dept</v>
          </cell>
          <cell r="W55" t="str">
            <v>Sum Amount</v>
          </cell>
          <cell r="X55" t="str">
            <v>Trans</v>
          </cell>
          <cell r="Y55" t="str">
            <v>Product</v>
          </cell>
          <cell r="Z55" t="str">
            <v>Sum Stat Amt</v>
          </cell>
          <cell r="AA55" t="str">
            <v>Period</v>
          </cell>
          <cell r="AB55" t="str">
            <v>Date</v>
          </cell>
          <cell r="AE55" t="str">
            <v>Account</v>
          </cell>
          <cell r="AF55" t="str">
            <v>Dept</v>
          </cell>
          <cell r="AG55" t="str">
            <v>Sum Amount</v>
          </cell>
          <cell r="AH55" t="str">
            <v>Trans</v>
          </cell>
          <cell r="AI55" t="str">
            <v>Product</v>
          </cell>
          <cell r="AJ55" t="str">
            <v>Sum Stat Amt</v>
          </cell>
          <cell r="AK55" t="str">
            <v>Period</v>
          </cell>
          <cell r="AL55" t="str">
            <v>Date</v>
          </cell>
          <cell r="AO55" t="str">
            <v>Account</v>
          </cell>
          <cell r="AP55" t="str">
            <v>Dept</v>
          </cell>
          <cell r="AQ55" t="str">
            <v>Sum Amount</v>
          </cell>
          <cell r="AR55" t="str">
            <v>Trans</v>
          </cell>
          <cell r="AS55" t="str">
            <v>Product</v>
          </cell>
          <cell r="AT55" t="str">
            <v>Sum Stat Amt</v>
          </cell>
          <cell r="AU55" t="str">
            <v>Period</v>
          </cell>
          <cell r="AV55" t="str">
            <v>Date</v>
          </cell>
          <cell r="AY55" t="str">
            <v>Account</v>
          </cell>
          <cell r="AZ55" t="str">
            <v>Dept</v>
          </cell>
          <cell r="BA55" t="str">
            <v>Sum Amount</v>
          </cell>
          <cell r="BB55" t="str">
            <v>Trans</v>
          </cell>
          <cell r="BC55" t="str">
            <v>Product</v>
          </cell>
          <cell r="BD55" t="str">
            <v>Sum Stat Amt</v>
          </cell>
          <cell r="BE55" t="str">
            <v>Period</v>
          </cell>
          <cell r="BF55" t="str">
            <v>Date</v>
          </cell>
          <cell r="BI55" t="str">
            <v>Account</v>
          </cell>
          <cell r="BJ55" t="str">
            <v>Dept</v>
          </cell>
          <cell r="BK55" t="str">
            <v>Sum Amount</v>
          </cell>
          <cell r="BL55" t="str">
            <v>Trans</v>
          </cell>
          <cell r="BM55" t="str">
            <v>Product</v>
          </cell>
          <cell r="BN55" t="str">
            <v>Sum Stat Amt</v>
          </cell>
          <cell r="BO55" t="str">
            <v>Period</v>
          </cell>
          <cell r="BP55" t="str">
            <v>Date</v>
          </cell>
          <cell r="BS55" t="str">
            <v>Account</v>
          </cell>
          <cell r="BT55" t="str">
            <v>Dept</v>
          </cell>
          <cell r="BU55" t="str">
            <v>Sum Amount</v>
          </cell>
          <cell r="BV55" t="str">
            <v>Trans</v>
          </cell>
          <cell r="BW55" t="str">
            <v>Product</v>
          </cell>
          <cell r="BX55" t="str">
            <v>Sum Stat Amt</v>
          </cell>
          <cell r="BY55" t="str">
            <v>Period</v>
          </cell>
          <cell r="BZ55" t="str">
            <v>Date</v>
          </cell>
          <cell r="CC55" t="str">
            <v>Account</v>
          </cell>
          <cell r="CD55" t="str">
            <v>Dept</v>
          </cell>
          <cell r="CE55" t="str">
            <v>Sum Amount</v>
          </cell>
          <cell r="CF55" t="str">
            <v>Trans</v>
          </cell>
          <cell r="CG55" t="str">
            <v>Product</v>
          </cell>
          <cell r="CH55" t="str">
            <v>Sum Stat Amt</v>
          </cell>
          <cell r="CI55" t="str">
            <v>Period</v>
          </cell>
          <cell r="CJ55" t="str">
            <v>Date</v>
          </cell>
          <cell r="CM55" t="str">
            <v>Account</v>
          </cell>
          <cell r="CN55" t="str">
            <v>Dept</v>
          </cell>
          <cell r="CO55" t="str">
            <v>Sum Amount</v>
          </cell>
          <cell r="CP55" t="str">
            <v>Trans</v>
          </cell>
          <cell r="CQ55" t="str">
            <v>Product</v>
          </cell>
          <cell r="CR55" t="str">
            <v>Sum Stat Amt</v>
          </cell>
          <cell r="CS55" t="str">
            <v>Period</v>
          </cell>
          <cell r="CT55" t="str">
            <v>Date</v>
          </cell>
          <cell r="CW55" t="str">
            <v>Account</v>
          </cell>
          <cell r="CX55" t="str">
            <v>Dept</v>
          </cell>
          <cell r="CY55" t="str">
            <v>Sum Amount</v>
          </cell>
          <cell r="CZ55" t="str">
            <v>Trans</v>
          </cell>
          <cell r="DA55" t="str">
            <v>Product</v>
          </cell>
          <cell r="DB55" t="str">
            <v>Sum Stat Amt</v>
          </cell>
          <cell r="DC55" t="str">
            <v>Period</v>
          </cell>
          <cell r="DD55" t="str">
            <v>Date</v>
          </cell>
          <cell r="DG55" t="str">
            <v>Account</v>
          </cell>
          <cell r="DH55" t="str">
            <v>Dept</v>
          </cell>
          <cell r="DI55" t="str">
            <v>Sum Amount</v>
          </cell>
          <cell r="DJ55" t="str">
            <v>Trans</v>
          </cell>
          <cell r="DK55" t="str">
            <v>Product</v>
          </cell>
          <cell r="DL55" t="str">
            <v>Sum Stat Amt</v>
          </cell>
          <cell r="DM55" t="str">
            <v>Period</v>
          </cell>
          <cell r="DN55" t="str">
            <v>Date</v>
          </cell>
          <cell r="DQ55" t="str">
            <v>Account</v>
          </cell>
          <cell r="DR55" t="str">
            <v>Dept</v>
          </cell>
          <cell r="DS55" t="str">
            <v>Sum Amount</v>
          </cell>
          <cell r="DT55" t="str">
            <v>Trans</v>
          </cell>
          <cell r="DU55" t="str">
            <v>Product</v>
          </cell>
          <cell r="DV55" t="str">
            <v>Sum Stat Amt</v>
          </cell>
          <cell r="DW55" t="str">
            <v>Period</v>
          </cell>
          <cell r="DX55" t="str">
            <v>Date</v>
          </cell>
        </row>
        <row r="56">
          <cell r="N56">
            <v>202</v>
          </cell>
          <cell r="O56">
            <v>411</v>
          </cell>
          <cell r="R56">
            <v>40939</v>
          </cell>
          <cell r="X56">
            <v>202</v>
          </cell>
          <cell r="Y56">
            <v>411</v>
          </cell>
          <cell r="AB56">
            <v>40968</v>
          </cell>
          <cell r="AH56">
            <v>202</v>
          </cell>
          <cell r="AI56">
            <v>411</v>
          </cell>
          <cell r="AL56">
            <v>40999</v>
          </cell>
          <cell r="AR56">
            <v>202</v>
          </cell>
          <cell r="AS56">
            <v>411</v>
          </cell>
          <cell r="AV56">
            <v>41029</v>
          </cell>
          <cell r="BB56">
            <v>202</v>
          </cell>
          <cell r="BC56">
            <v>411</v>
          </cell>
          <cell r="BF56">
            <v>41060</v>
          </cell>
          <cell r="BL56">
            <v>202</v>
          </cell>
          <cell r="BM56">
            <v>411</v>
          </cell>
          <cell r="BP56">
            <v>41090</v>
          </cell>
          <cell r="BV56">
            <v>202</v>
          </cell>
          <cell r="BW56">
            <v>411</v>
          </cell>
          <cell r="BZ56">
            <v>41121</v>
          </cell>
          <cell r="CF56">
            <v>202</v>
          </cell>
          <cell r="CG56">
            <v>411</v>
          </cell>
          <cell r="CJ56">
            <v>41152</v>
          </cell>
          <cell r="CP56">
            <v>202</v>
          </cell>
          <cell r="CQ56">
            <v>411</v>
          </cell>
          <cell r="CT56">
            <v>41182</v>
          </cell>
          <cell r="CZ56">
            <v>202</v>
          </cell>
          <cell r="DA56">
            <v>411</v>
          </cell>
          <cell r="DD56">
            <v>41213</v>
          </cell>
          <cell r="DJ56">
            <v>202</v>
          </cell>
          <cell r="DK56">
            <v>411</v>
          </cell>
          <cell r="DN56">
            <v>41243</v>
          </cell>
          <cell r="DT56">
            <v>202</v>
          </cell>
          <cell r="DU56">
            <v>411</v>
          </cell>
          <cell r="DX56">
            <v>41274</v>
          </cell>
        </row>
        <row r="58">
          <cell r="K58" t="str">
            <v>Account</v>
          </cell>
          <cell r="L58" t="str">
            <v>Dept</v>
          </cell>
          <cell r="M58" t="str">
            <v>Sum Amount</v>
          </cell>
          <cell r="N58" t="str">
            <v>Trans</v>
          </cell>
          <cell r="O58" t="str">
            <v>Product</v>
          </cell>
          <cell r="P58" t="str">
            <v>Sum Stat Amt</v>
          </cell>
          <cell r="Q58" t="str">
            <v>Period</v>
          </cell>
          <cell r="R58" t="str">
            <v>Date</v>
          </cell>
          <cell r="U58" t="str">
            <v>Account</v>
          </cell>
          <cell r="V58" t="str">
            <v>Dept</v>
          </cell>
          <cell r="W58" t="str">
            <v>Sum Amount</v>
          </cell>
          <cell r="X58" t="str">
            <v>Trans</v>
          </cell>
          <cell r="Y58" t="str">
            <v>Product</v>
          </cell>
          <cell r="Z58" t="str">
            <v>Sum Stat Amt</v>
          </cell>
          <cell r="AA58" t="str">
            <v>Period</v>
          </cell>
          <cell r="AB58" t="str">
            <v>Date</v>
          </cell>
          <cell r="AE58" t="str">
            <v>Account</v>
          </cell>
          <cell r="AF58" t="str">
            <v>Dept</v>
          </cell>
          <cell r="AG58" t="str">
            <v>Sum Amount</v>
          </cell>
          <cell r="AH58" t="str">
            <v>Trans</v>
          </cell>
          <cell r="AI58" t="str">
            <v>Product</v>
          </cell>
          <cell r="AJ58" t="str">
            <v>Sum Stat Amt</v>
          </cell>
          <cell r="AK58" t="str">
            <v>Period</v>
          </cell>
          <cell r="AL58" t="str">
            <v>Date</v>
          </cell>
          <cell r="AO58" t="str">
            <v>Account</v>
          </cell>
          <cell r="AP58" t="str">
            <v>Dept</v>
          </cell>
          <cell r="AQ58" t="str">
            <v>Sum Amount</v>
          </cell>
          <cell r="AR58" t="str">
            <v>Trans</v>
          </cell>
          <cell r="AS58" t="str">
            <v>Product</v>
          </cell>
          <cell r="AT58" t="str">
            <v>Sum Stat Amt</v>
          </cell>
          <cell r="AU58" t="str">
            <v>Period</v>
          </cell>
          <cell r="AV58" t="str">
            <v>Date</v>
          </cell>
          <cell r="AY58" t="str">
            <v>Account</v>
          </cell>
          <cell r="AZ58" t="str">
            <v>Dept</v>
          </cell>
          <cell r="BA58" t="str">
            <v>Sum Amount</v>
          </cell>
          <cell r="BB58" t="str">
            <v>Trans</v>
          </cell>
          <cell r="BC58" t="str">
            <v>Product</v>
          </cell>
          <cell r="BD58" t="str">
            <v>Sum Stat Amt</v>
          </cell>
          <cell r="BE58" t="str">
            <v>Period</v>
          </cell>
          <cell r="BF58" t="str">
            <v>Date</v>
          </cell>
          <cell r="BI58" t="str">
            <v>Account</v>
          </cell>
          <cell r="BJ58" t="str">
            <v>Dept</v>
          </cell>
          <cell r="BK58" t="str">
            <v>Sum Amount</v>
          </cell>
          <cell r="BL58" t="str">
            <v>Trans</v>
          </cell>
          <cell r="BM58" t="str">
            <v>Product</v>
          </cell>
          <cell r="BN58" t="str">
            <v>Sum Stat Amt</v>
          </cell>
          <cell r="BO58" t="str">
            <v>Period</v>
          </cell>
          <cell r="BP58" t="str">
            <v>Date</v>
          </cell>
          <cell r="BS58" t="str">
            <v>Account</v>
          </cell>
          <cell r="BT58" t="str">
            <v>Dept</v>
          </cell>
          <cell r="BU58" t="str">
            <v>Sum Amount</v>
          </cell>
          <cell r="BV58" t="str">
            <v>Trans</v>
          </cell>
          <cell r="BW58" t="str">
            <v>Product</v>
          </cell>
          <cell r="BX58" t="str">
            <v>Sum Stat Amt</v>
          </cell>
          <cell r="BY58" t="str">
            <v>Period</v>
          </cell>
          <cell r="BZ58" t="str">
            <v>Date</v>
          </cell>
          <cell r="CC58" t="str">
            <v>Account</v>
          </cell>
          <cell r="CD58" t="str">
            <v>Dept</v>
          </cell>
          <cell r="CE58" t="str">
            <v>Sum Amount</v>
          </cell>
          <cell r="CF58" t="str">
            <v>Trans</v>
          </cell>
          <cell r="CG58" t="str">
            <v>Product</v>
          </cell>
          <cell r="CH58" t="str">
            <v>Sum Stat Amt</v>
          </cell>
          <cell r="CI58" t="str">
            <v>Period</v>
          </cell>
          <cell r="CJ58" t="str">
            <v>Date</v>
          </cell>
          <cell r="CM58" t="str">
            <v>Account</v>
          </cell>
          <cell r="CN58" t="str">
            <v>Dept</v>
          </cell>
          <cell r="CO58" t="str">
            <v>Sum Amount</v>
          </cell>
          <cell r="CP58" t="str">
            <v>Trans</v>
          </cell>
          <cell r="CQ58" t="str">
            <v>Product</v>
          </cell>
          <cell r="CR58" t="str">
            <v>Sum Stat Amt</v>
          </cell>
          <cell r="CS58" t="str">
            <v>Period</v>
          </cell>
          <cell r="CT58" t="str">
            <v>Date</v>
          </cell>
          <cell r="CW58" t="str">
            <v>Account</v>
          </cell>
          <cell r="CX58" t="str">
            <v>Dept</v>
          </cell>
          <cell r="CY58" t="str">
            <v>Sum Amount</v>
          </cell>
          <cell r="CZ58" t="str">
            <v>Trans</v>
          </cell>
          <cell r="DA58" t="str">
            <v>Product</v>
          </cell>
          <cell r="DB58" t="str">
            <v>Sum Stat Amt</v>
          </cell>
          <cell r="DC58" t="str">
            <v>Period</v>
          </cell>
          <cell r="DD58" t="str">
            <v>Date</v>
          </cell>
          <cell r="DG58" t="str">
            <v>Account</v>
          </cell>
          <cell r="DH58" t="str">
            <v>Dept</v>
          </cell>
          <cell r="DI58" t="str">
            <v>Sum Amount</v>
          </cell>
          <cell r="DJ58" t="str">
            <v>Trans</v>
          </cell>
          <cell r="DK58" t="str">
            <v>Product</v>
          </cell>
          <cell r="DL58" t="str">
            <v>Sum Stat Amt</v>
          </cell>
          <cell r="DM58" t="str">
            <v>Period</v>
          </cell>
          <cell r="DN58" t="str">
            <v>Date</v>
          </cell>
          <cell r="DQ58" t="str">
            <v>Account</v>
          </cell>
          <cell r="DR58" t="str">
            <v>Dept</v>
          </cell>
          <cell r="DS58" t="str">
            <v>Sum Amount</v>
          </cell>
          <cell r="DT58" t="str">
            <v>Trans</v>
          </cell>
          <cell r="DU58" t="str">
            <v>Product</v>
          </cell>
          <cell r="DV58" t="str">
            <v>Sum Stat Amt</v>
          </cell>
          <cell r="DW58" t="str">
            <v>Period</v>
          </cell>
          <cell r="DX58" t="str">
            <v>Date</v>
          </cell>
        </row>
        <row r="59">
          <cell r="N59">
            <v>203</v>
          </cell>
          <cell r="O59">
            <v>411</v>
          </cell>
          <cell r="R59">
            <v>40939</v>
          </cell>
          <cell r="X59">
            <v>203</v>
          </cell>
          <cell r="Y59">
            <v>411</v>
          </cell>
          <cell r="AB59">
            <v>40968</v>
          </cell>
          <cell r="AH59">
            <v>203</v>
          </cell>
          <cell r="AI59">
            <v>411</v>
          </cell>
          <cell r="AL59">
            <v>40999</v>
          </cell>
          <cell r="AR59">
            <v>203</v>
          </cell>
          <cell r="AS59">
            <v>411</v>
          </cell>
          <cell r="AV59">
            <v>41029</v>
          </cell>
          <cell r="BB59">
            <v>203</v>
          </cell>
          <cell r="BC59">
            <v>411</v>
          </cell>
          <cell r="BF59">
            <v>41060</v>
          </cell>
          <cell r="BL59">
            <v>203</v>
          </cell>
          <cell r="BM59">
            <v>411</v>
          </cell>
          <cell r="BP59">
            <v>41090</v>
          </cell>
          <cell r="BV59">
            <v>203</v>
          </cell>
          <cell r="BW59">
            <v>411</v>
          </cell>
          <cell r="BZ59">
            <v>41121</v>
          </cell>
          <cell r="CF59">
            <v>203</v>
          </cell>
          <cell r="CG59">
            <v>411</v>
          </cell>
          <cell r="CJ59">
            <v>41152</v>
          </cell>
          <cell r="CP59">
            <v>203</v>
          </cell>
          <cell r="CQ59">
            <v>411</v>
          </cell>
          <cell r="CT59">
            <v>41182</v>
          </cell>
          <cell r="CZ59">
            <v>203</v>
          </cell>
          <cell r="DA59">
            <v>411</v>
          </cell>
          <cell r="DD59">
            <v>41213</v>
          </cell>
          <cell r="DJ59">
            <v>203</v>
          </cell>
          <cell r="DK59">
            <v>411</v>
          </cell>
          <cell r="DN59">
            <v>41243</v>
          </cell>
          <cell r="DT59">
            <v>203</v>
          </cell>
          <cell r="DU59">
            <v>411</v>
          </cell>
          <cell r="DX59">
            <v>41274</v>
          </cell>
        </row>
        <row r="61">
          <cell r="K61" t="str">
            <v>Account</v>
          </cell>
          <cell r="L61" t="str">
            <v>Dept</v>
          </cell>
          <cell r="M61" t="str">
            <v>Sum Amount</v>
          </cell>
          <cell r="N61" t="str">
            <v>Trans</v>
          </cell>
          <cell r="O61" t="str">
            <v>Product</v>
          </cell>
          <cell r="P61" t="str">
            <v>Sum Stat Amt</v>
          </cell>
          <cell r="Q61" t="str">
            <v>Period</v>
          </cell>
          <cell r="R61" t="str">
            <v>Date</v>
          </cell>
          <cell r="U61" t="str">
            <v>Account</v>
          </cell>
          <cell r="V61" t="str">
            <v>Dept</v>
          </cell>
          <cell r="W61" t="str">
            <v>Sum Amount</v>
          </cell>
          <cell r="X61" t="str">
            <v>Trans</v>
          </cell>
          <cell r="Y61" t="str">
            <v>Product</v>
          </cell>
          <cell r="Z61" t="str">
            <v>Sum Stat Amt</v>
          </cell>
          <cell r="AA61" t="str">
            <v>Period</v>
          </cell>
          <cell r="AB61" t="str">
            <v>Date</v>
          </cell>
          <cell r="AE61" t="str">
            <v>Account</v>
          </cell>
          <cell r="AF61" t="str">
            <v>Dept</v>
          </cell>
          <cell r="AG61" t="str">
            <v>Sum Amount</v>
          </cell>
          <cell r="AH61" t="str">
            <v>Trans</v>
          </cell>
          <cell r="AI61" t="str">
            <v>Product</v>
          </cell>
          <cell r="AJ61" t="str">
            <v>Sum Stat Amt</v>
          </cell>
          <cell r="AK61" t="str">
            <v>Period</v>
          </cell>
          <cell r="AL61" t="str">
            <v>Date</v>
          </cell>
          <cell r="AO61" t="str">
            <v>Account</v>
          </cell>
          <cell r="AP61" t="str">
            <v>Dept</v>
          </cell>
          <cell r="AQ61" t="str">
            <v>Sum Amount</v>
          </cell>
          <cell r="AR61" t="str">
            <v>Trans</v>
          </cell>
          <cell r="AS61" t="str">
            <v>Product</v>
          </cell>
          <cell r="AT61" t="str">
            <v>Sum Stat Amt</v>
          </cell>
          <cell r="AU61" t="str">
            <v>Period</v>
          </cell>
          <cell r="AV61" t="str">
            <v>Date</v>
          </cell>
          <cell r="AY61" t="str">
            <v>Account</v>
          </cell>
          <cell r="AZ61" t="str">
            <v>Dept</v>
          </cell>
          <cell r="BA61" t="str">
            <v>Sum Amount</v>
          </cell>
          <cell r="BB61" t="str">
            <v>Trans</v>
          </cell>
          <cell r="BC61" t="str">
            <v>Product</v>
          </cell>
          <cell r="BD61" t="str">
            <v>Sum Stat Amt</v>
          </cell>
          <cell r="BE61" t="str">
            <v>Period</v>
          </cell>
          <cell r="BF61" t="str">
            <v>Date</v>
          </cell>
          <cell r="BI61" t="str">
            <v>Account</v>
          </cell>
          <cell r="BJ61" t="str">
            <v>Dept</v>
          </cell>
          <cell r="BK61" t="str">
            <v>Sum Amount</v>
          </cell>
          <cell r="BL61" t="str">
            <v>Trans</v>
          </cell>
          <cell r="BM61" t="str">
            <v>Product</v>
          </cell>
          <cell r="BN61" t="str">
            <v>Sum Stat Amt</v>
          </cell>
          <cell r="BO61" t="str">
            <v>Period</v>
          </cell>
          <cell r="BP61" t="str">
            <v>Date</v>
          </cell>
          <cell r="BS61" t="str">
            <v>Account</v>
          </cell>
          <cell r="BT61" t="str">
            <v>Dept</v>
          </cell>
          <cell r="BU61" t="str">
            <v>Sum Amount</v>
          </cell>
          <cell r="BV61" t="str">
            <v>Trans</v>
          </cell>
          <cell r="BW61" t="str">
            <v>Product</v>
          </cell>
          <cell r="BX61" t="str">
            <v>Sum Stat Amt</v>
          </cell>
          <cell r="BY61" t="str">
            <v>Period</v>
          </cell>
          <cell r="BZ61" t="str">
            <v>Date</v>
          </cell>
          <cell r="CC61" t="str">
            <v>Account</v>
          </cell>
          <cell r="CD61" t="str">
            <v>Dept</v>
          </cell>
          <cell r="CE61" t="str">
            <v>Sum Amount</v>
          </cell>
          <cell r="CF61" t="str">
            <v>Trans</v>
          </cell>
          <cell r="CG61" t="str">
            <v>Product</v>
          </cell>
          <cell r="CH61" t="str">
            <v>Sum Stat Amt</v>
          </cell>
          <cell r="CI61" t="str">
            <v>Period</v>
          </cell>
          <cell r="CJ61" t="str">
            <v>Date</v>
          </cell>
          <cell r="CM61" t="str">
            <v>Account</v>
          </cell>
          <cell r="CN61" t="str">
            <v>Dept</v>
          </cell>
          <cell r="CO61" t="str">
            <v>Sum Amount</v>
          </cell>
          <cell r="CP61" t="str">
            <v>Trans</v>
          </cell>
          <cell r="CQ61" t="str">
            <v>Product</v>
          </cell>
          <cell r="CR61" t="str">
            <v>Sum Stat Amt</v>
          </cell>
          <cell r="CS61" t="str">
            <v>Period</v>
          </cell>
          <cell r="CT61" t="str">
            <v>Date</v>
          </cell>
          <cell r="CW61" t="str">
            <v>Account</v>
          </cell>
          <cell r="CX61" t="str">
            <v>Dept</v>
          </cell>
          <cell r="CY61" t="str">
            <v>Sum Amount</v>
          </cell>
          <cell r="CZ61" t="str">
            <v>Trans</v>
          </cell>
          <cell r="DA61" t="str">
            <v>Product</v>
          </cell>
          <cell r="DB61" t="str">
            <v>Sum Stat Amt</v>
          </cell>
          <cell r="DC61" t="str">
            <v>Period</v>
          </cell>
          <cell r="DD61" t="str">
            <v>Date</v>
          </cell>
          <cell r="DG61" t="str">
            <v>Account</v>
          </cell>
          <cell r="DH61" t="str">
            <v>Dept</v>
          </cell>
          <cell r="DI61" t="str">
            <v>Sum Amount</v>
          </cell>
          <cell r="DJ61" t="str">
            <v>Trans</v>
          </cell>
          <cell r="DK61" t="str">
            <v>Product</v>
          </cell>
          <cell r="DL61" t="str">
            <v>Sum Stat Amt</v>
          </cell>
          <cell r="DM61" t="str">
            <v>Period</v>
          </cell>
          <cell r="DN61" t="str">
            <v>Date</v>
          </cell>
          <cell r="DQ61" t="str">
            <v>Account</v>
          </cell>
          <cell r="DR61" t="str">
            <v>Dept</v>
          </cell>
          <cell r="DS61" t="str">
            <v>Sum Amount</v>
          </cell>
          <cell r="DT61" t="str">
            <v>Trans</v>
          </cell>
          <cell r="DU61" t="str">
            <v>Product</v>
          </cell>
          <cell r="DV61" t="str">
            <v>Sum Stat Amt</v>
          </cell>
          <cell r="DW61" t="str">
            <v>Period</v>
          </cell>
          <cell r="DX61" t="str">
            <v>Date</v>
          </cell>
        </row>
        <row r="62">
          <cell r="N62">
            <v>204</v>
          </cell>
          <cell r="O62">
            <v>411</v>
          </cell>
          <cell r="R62">
            <v>40939</v>
          </cell>
          <cell r="X62">
            <v>204</v>
          </cell>
          <cell r="Y62">
            <v>411</v>
          </cell>
          <cell r="AB62">
            <v>40968</v>
          </cell>
          <cell r="AH62">
            <v>204</v>
          </cell>
          <cell r="AI62">
            <v>411</v>
          </cell>
          <cell r="AL62">
            <v>40999</v>
          </cell>
          <cell r="AR62">
            <v>204</v>
          </cell>
          <cell r="AS62">
            <v>411</v>
          </cell>
          <cell r="AV62">
            <v>41029</v>
          </cell>
          <cell r="BB62">
            <v>204</v>
          </cell>
          <cell r="BC62">
            <v>411</v>
          </cell>
          <cell r="BF62">
            <v>41060</v>
          </cell>
          <cell r="BL62">
            <v>204</v>
          </cell>
          <cell r="BM62">
            <v>411</v>
          </cell>
          <cell r="BP62">
            <v>41090</v>
          </cell>
          <cell r="BV62">
            <v>204</v>
          </cell>
          <cell r="BW62">
            <v>411</v>
          </cell>
          <cell r="BZ62">
            <v>41121</v>
          </cell>
          <cell r="CF62">
            <v>204</v>
          </cell>
          <cell r="CG62">
            <v>411</v>
          </cell>
          <cell r="CJ62">
            <v>41152</v>
          </cell>
          <cell r="CP62">
            <v>204</v>
          </cell>
          <cell r="CQ62">
            <v>411</v>
          </cell>
          <cell r="CT62">
            <v>41182</v>
          </cell>
          <cell r="CZ62">
            <v>204</v>
          </cell>
          <cell r="DA62">
            <v>411</v>
          </cell>
          <cell r="DD62">
            <v>41213</v>
          </cell>
          <cell r="DJ62">
            <v>204</v>
          </cell>
          <cell r="DK62">
            <v>411</v>
          </cell>
          <cell r="DN62">
            <v>41243</v>
          </cell>
          <cell r="DT62">
            <v>204</v>
          </cell>
          <cell r="DU62">
            <v>411</v>
          </cell>
          <cell r="DX62">
            <v>41274</v>
          </cell>
        </row>
        <row r="64">
          <cell r="K64" t="str">
            <v>Account</v>
          </cell>
          <cell r="L64" t="str">
            <v>Dept</v>
          </cell>
          <cell r="M64" t="str">
            <v>Sum Amount</v>
          </cell>
          <cell r="N64" t="str">
            <v>Trans</v>
          </cell>
          <cell r="O64" t="str">
            <v>Product</v>
          </cell>
          <cell r="P64" t="str">
            <v>Sum Stat Amt</v>
          </cell>
          <cell r="Q64" t="str">
            <v>Period</v>
          </cell>
          <cell r="R64" t="str">
            <v>Date</v>
          </cell>
          <cell r="U64" t="str">
            <v>Account</v>
          </cell>
          <cell r="V64" t="str">
            <v>Dept</v>
          </cell>
          <cell r="W64" t="str">
            <v>Sum Amount</v>
          </cell>
          <cell r="X64" t="str">
            <v>Trans</v>
          </cell>
          <cell r="Y64" t="str">
            <v>Product</v>
          </cell>
          <cell r="Z64" t="str">
            <v>Sum Stat Amt</v>
          </cell>
          <cell r="AA64" t="str">
            <v>Period</v>
          </cell>
          <cell r="AB64" t="str">
            <v>Date</v>
          </cell>
          <cell r="AE64" t="str">
            <v>Account</v>
          </cell>
          <cell r="AF64" t="str">
            <v>Dept</v>
          </cell>
          <cell r="AG64" t="str">
            <v>Sum Amount</v>
          </cell>
          <cell r="AH64" t="str">
            <v>Trans</v>
          </cell>
          <cell r="AI64" t="str">
            <v>Product</v>
          </cell>
          <cell r="AJ64" t="str">
            <v>Sum Stat Amt</v>
          </cell>
          <cell r="AK64" t="str">
            <v>Period</v>
          </cell>
          <cell r="AL64" t="str">
            <v>Date</v>
          </cell>
          <cell r="AO64" t="str">
            <v>Account</v>
          </cell>
          <cell r="AP64" t="str">
            <v>Dept</v>
          </cell>
          <cell r="AQ64" t="str">
            <v>Sum Amount</v>
          </cell>
          <cell r="AR64" t="str">
            <v>Trans</v>
          </cell>
          <cell r="AS64" t="str">
            <v>Product</v>
          </cell>
          <cell r="AT64" t="str">
            <v>Sum Stat Amt</v>
          </cell>
          <cell r="AU64" t="str">
            <v>Period</v>
          </cell>
          <cell r="AV64" t="str">
            <v>Date</v>
          </cell>
          <cell r="AY64" t="str">
            <v>Account</v>
          </cell>
          <cell r="AZ64" t="str">
            <v>Dept</v>
          </cell>
          <cell r="BA64" t="str">
            <v>Sum Amount</v>
          </cell>
          <cell r="BB64" t="str">
            <v>Trans</v>
          </cell>
          <cell r="BC64" t="str">
            <v>Product</v>
          </cell>
          <cell r="BD64" t="str">
            <v>Sum Stat Amt</v>
          </cell>
          <cell r="BE64" t="str">
            <v>Period</v>
          </cell>
          <cell r="BF64" t="str">
            <v>Date</v>
          </cell>
          <cell r="BI64" t="str">
            <v>Account</v>
          </cell>
          <cell r="BJ64" t="str">
            <v>Dept</v>
          </cell>
          <cell r="BK64" t="str">
            <v>Sum Amount</v>
          </cell>
          <cell r="BL64" t="str">
            <v>Trans</v>
          </cell>
          <cell r="BM64" t="str">
            <v>Product</v>
          </cell>
          <cell r="BN64" t="str">
            <v>Sum Stat Amt</v>
          </cell>
          <cell r="BO64" t="str">
            <v>Period</v>
          </cell>
          <cell r="BP64" t="str">
            <v>Date</v>
          </cell>
          <cell r="BS64" t="str">
            <v>Account</v>
          </cell>
          <cell r="BT64" t="str">
            <v>Dept</v>
          </cell>
          <cell r="BU64" t="str">
            <v>Sum Amount</v>
          </cell>
          <cell r="BV64" t="str">
            <v>Trans</v>
          </cell>
          <cell r="BW64" t="str">
            <v>Product</v>
          </cell>
          <cell r="BX64" t="str">
            <v>Sum Stat Amt</v>
          </cell>
          <cell r="BY64" t="str">
            <v>Period</v>
          </cell>
          <cell r="BZ64" t="str">
            <v>Date</v>
          </cell>
          <cell r="CC64" t="str">
            <v>Account</v>
          </cell>
          <cell r="CD64" t="str">
            <v>Dept</v>
          </cell>
          <cell r="CE64" t="str">
            <v>Sum Amount</v>
          </cell>
          <cell r="CF64" t="str">
            <v>Trans</v>
          </cell>
          <cell r="CG64" t="str">
            <v>Product</v>
          </cell>
          <cell r="CH64" t="str">
            <v>Sum Stat Amt</v>
          </cell>
          <cell r="CI64" t="str">
            <v>Period</v>
          </cell>
          <cell r="CJ64" t="str">
            <v>Date</v>
          </cell>
          <cell r="CM64" t="str">
            <v>Account</v>
          </cell>
          <cell r="CN64" t="str">
            <v>Dept</v>
          </cell>
          <cell r="CO64" t="str">
            <v>Sum Amount</v>
          </cell>
          <cell r="CP64" t="str">
            <v>Trans</v>
          </cell>
          <cell r="CQ64" t="str">
            <v>Product</v>
          </cell>
          <cell r="CR64" t="str">
            <v>Sum Stat Amt</v>
          </cell>
          <cell r="CS64" t="str">
            <v>Period</v>
          </cell>
          <cell r="CT64" t="str">
            <v>Date</v>
          </cell>
          <cell r="CW64" t="str">
            <v>Account</v>
          </cell>
          <cell r="CX64" t="str">
            <v>Dept</v>
          </cell>
          <cell r="CY64" t="str">
            <v>Sum Amount</v>
          </cell>
          <cell r="CZ64" t="str">
            <v>Trans</v>
          </cell>
          <cell r="DA64" t="str">
            <v>Product</v>
          </cell>
          <cell r="DB64" t="str">
            <v>Sum Stat Amt</v>
          </cell>
          <cell r="DC64" t="str">
            <v>Period</v>
          </cell>
          <cell r="DD64" t="str">
            <v>Date</v>
          </cell>
          <cell r="DG64" t="str">
            <v>Account</v>
          </cell>
          <cell r="DH64" t="str">
            <v>Dept</v>
          </cell>
          <cell r="DI64" t="str">
            <v>Sum Amount</v>
          </cell>
          <cell r="DJ64" t="str">
            <v>Trans</v>
          </cell>
          <cell r="DK64" t="str">
            <v>Product</v>
          </cell>
          <cell r="DL64" t="str">
            <v>Sum Stat Amt</v>
          </cell>
          <cell r="DM64" t="str">
            <v>Period</v>
          </cell>
          <cell r="DN64" t="str">
            <v>Date</v>
          </cell>
          <cell r="DQ64" t="str">
            <v>Account</v>
          </cell>
          <cell r="DR64" t="str">
            <v>Dept</v>
          </cell>
          <cell r="DS64" t="str">
            <v>Sum Amount</v>
          </cell>
          <cell r="DT64" t="str">
            <v>Trans</v>
          </cell>
          <cell r="DU64" t="str">
            <v>Product</v>
          </cell>
          <cell r="DV64" t="str">
            <v>Sum Stat Amt</v>
          </cell>
          <cell r="DW64" t="str">
            <v>Period</v>
          </cell>
          <cell r="DX64" t="str">
            <v>Date</v>
          </cell>
        </row>
        <row r="65">
          <cell r="N65">
            <v>205</v>
          </cell>
          <cell r="O65">
            <v>411</v>
          </cell>
          <cell r="R65">
            <v>40939</v>
          </cell>
          <cell r="X65">
            <v>205</v>
          </cell>
          <cell r="Y65">
            <v>411</v>
          </cell>
          <cell r="AB65">
            <v>40968</v>
          </cell>
          <cell r="AH65">
            <v>205</v>
          </cell>
          <cell r="AI65">
            <v>411</v>
          </cell>
          <cell r="AL65">
            <v>40999</v>
          </cell>
          <cell r="AR65">
            <v>205</v>
          </cell>
          <cell r="AS65">
            <v>411</v>
          </cell>
          <cell r="AV65">
            <v>41029</v>
          </cell>
          <cell r="BB65">
            <v>205</v>
          </cell>
          <cell r="BC65">
            <v>411</v>
          </cell>
          <cell r="BF65">
            <v>41060</v>
          </cell>
          <cell r="BL65">
            <v>205</v>
          </cell>
          <cell r="BM65">
            <v>411</v>
          </cell>
          <cell r="BP65">
            <v>41090</v>
          </cell>
          <cell r="BV65">
            <v>205</v>
          </cell>
          <cell r="BW65">
            <v>411</v>
          </cell>
          <cell r="BZ65">
            <v>41121</v>
          </cell>
          <cell r="CF65">
            <v>205</v>
          </cell>
          <cell r="CG65">
            <v>411</v>
          </cell>
          <cell r="CJ65">
            <v>41152</v>
          </cell>
          <cell r="CP65">
            <v>205</v>
          </cell>
          <cell r="CQ65">
            <v>411</v>
          </cell>
          <cell r="CT65">
            <v>41182</v>
          </cell>
          <cell r="CZ65">
            <v>205</v>
          </cell>
          <cell r="DA65">
            <v>411</v>
          </cell>
          <cell r="DD65">
            <v>41213</v>
          </cell>
          <cell r="DJ65">
            <v>205</v>
          </cell>
          <cell r="DK65">
            <v>411</v>
          </cell>
          <cell r="DN65">
            <v>41243</v>
          </cell>
          <cell r="DT65">
            <v>205</v>
          </cell>
          <cell r="DU65">
            <v>411</v>
          </cell>
          <cell r="DX65">
            <v>41274</v>
          </cell>
        </row>
        <row r="75">
          <cell r="K75" t="str">
            <v>Account</v>
          </cell>
          <cell r="L75" t="str">
            <v>Dept</v>
          </cell>
          <cell r="M75" t="str">
            <v>Sum Amount</v>
          </cell>
          <cell r="N75" t="str">
            <v>Trans</v>
          </cell>
          <cell r="O75" t="str">
            <v>Product</v>
          </cell>
          <cell r="P75" t="str">
            <v>Sum Stat Amt</v>
          </cell>
          <cell r="Q75" t="str">
            <v>Period</v>
          </cell>
          <cell r="R75" t="str">
            <v>Date</v>
          </cell>
          <cell r="U75" t="str">
            <v>Account</v>
          </cell>
          <cell r="V75" t="str">
            <v>Dept</v>
          </cell>
          <cell r="W75" t="str">
            <v>Sum Amount</v>
          </cell>
          <cell r="X75" t="str">
            <v>Trans</v>
          </cell>
          <cell r="Y75" t="str">
            <v>Product</v>
          </cell>
          <cell r="Z75" t="str">
            <v>Sum Stat Amt</v>
          </cell>
          <cell r="AA75" t="str">
            <v>Period</v>
          </cell>
          <cell r="AB75" t="str">
            <v>Date</v>
          </cell>
          <cell r="AE75" t="str">
            <v>Account</v>
          </cell>
          <cell r="AF75" t="str">
            <v>Dept</v>
          </cell>
          <cell r="AG75" t="str">
            <v>Sum Amount</v>
          </cell>
          <cell r="AH75" t="str">
            <v>Trans</v>
          </cell>
          <cell r="AI75" t="str">
            <v>Product</v>
          </cell>
          <cell r="AJ75" t="str">
            <v>Sum Stat Amt</v>
          </cell>
          <cell r="AK75" t="str">
            <v>Period</v>
          </cell>
          <cell r="AL75" t="str">
            <v>Date</v>
          </cell>
          <cell r="AO75" t="str">
            <v>Account</v>
          </cell>
          <cell r="AP75" t="str">
            <v>Dept</v>
          </cell>
          <cell r="AQ75" t="str">
            <v>Sum Amount</v>
          </cell>
          <cell r="AR75" t="str">
            <v>Trans</v>
          </cell>
          <cell r="AS75" t="str">
            <v>Product</v>
          </cell>
          <cell r="AT75" t="str">
            <v>Sum Stat Amt</v>
          </cell>
          <cell r="AU75" t="str">
            <v>Period</v>
          </cell>
          <cell r="AV75" t="str">
            <v>Date</v>
          </cell>
          <cell r="AY75" t="str">
            <v>Account</v>
          </cell>
          <cell r="AZ75" t="str">
            <v>Dept</v>
          </cell>
          <cell r="BA75" t="str">
            <v>Sum Amount</v>
          </cell>
          <cell r="BB75" t="str">
            <v>Trans</v>
          </cell>
          <cell r="BC75" t="str">
            <v>Product</v>
          </cell>
          <cell r="BD75" t="str">
            <v>Sum Stat Amt</v>
          </cell>
          <cell r="BE75" t="str">
            <v>Period</v>
          </cell>
          <cell r="BF75" t="str">
            <v>Date</v>
          </cell>
          <cell r="BI75" t="str">
            <v>Account</v>
          </cell>
          <cell r="BJ75" t="str">
            <v>Dept</v>
          </cell>
          <cell r="BK75" t="str">
            <v>Sum Amount</v>
          </cell>
          <cell r="BL75" t="str">
            <v>Trans</v>
          </cell>
          <cell r="BM75" t="str">
            <v>Product</v>
          </cell>
          <cell r="BN75" t="str">
            <v>Sum Stat Amt</v>
          </cell>
          <cell r="BO75" t="str">
            <v>Period</v>
          </cell>
          <cell r="BP75" t="str">
            <v>Date</v>
          </cell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  <cell r="CC75" t="str">
            <v>Account</v>
          </cell>
          <cell r="CD75" t="str">
            <v>Dept</v>
          </cell>
          <cell r="CE75" t="str">
            <v>Sum Amount</v>
          </cell>
          <cell r="CF75" t="str">
            <v>Trans</v>
          </cell>
          <cell r="CG75" t="str">
            <v>Product</v>
          </cell>
          <cell r="CH75" t="str">
            <v>Sum Stat Amt</v>
          </cell>
          <cell r="CI75" t="str">
            <v>Period</v>
          </cell>
          <cell r="CJ75" t="str">
            <v>Date</v>
          </cell>
          <cell r="CM75" t="str">
            <v>Account</v>
          </cell>
          <cell r="CN75" t="str">
            <v>Dept</v>
          </cell>
          <cell r="CO75" t="str">
            <v>Sum Amount</v>
          </cell>
          <cell r="CP75" t="str">
            <v>Trans</v>
          </cell>
          <cell r="CQ75" t="str">
            <v>Product</v>
          </cell>
          <cell r="CR75" t="str">
            <v>Sum Stat Amt</v>
          </cell>
          <cell r="CS75" t="str">
            <v>Period</v>
          </cell>
          <cell r="CT75" t="str">
            <v>Date</v>
          </cell>
          <cell r="CW75" t="str">
            <v>Account</v>
          </cell>
          <cell r="CX75" t="str">
            <v>Dept</v>
          </cell>
          <cell r="CY75" t="str">
            <v>Sum Amount</v>
          </cell>
          <cell r="CZ75" t="str">
            <v>Trans</v>
          </cell>
          <cell r="DA75" t="str">
            <v>Product</v>
          </cell>
          <cell r="DB75" t="str">
            <v>Sum Stat Amt</v>
          </cell>
          <cell r="DC75" t="str">
            <v>Period</v>
          </cell>
          <cell r="DD75" t="str">
            <v>Date</v>
          </cell>
          <cell r="DG75" t="str">
            <v>Account</v>
          </cell>
          <cell r="DH75" t="str">
            <v>Dept</v>
          </cell>
          <cell r="DI75" t="str">
            <v>Sum Amount</v>
          </cell>
          <cell r="DJ75" t="str">
            <v>Trans</v>
          </cell>
          <cell r="DK75" t="str">
            <v>Product</v>
          </cell>
          <cell r="DL75" t="str">
            <v>Sum Stat Amt</v>
          </cell>
          <cell r="DM75" t="str">
            <v>Period</v>
          </cell>
          <cell r="DN75" t="str">
            <v>Date</v>
          </cell>
          <cell r="DQ75" t="str">
            <v>Account</v>
          </cell>
          <cell r="DR75" t="str">
            <v>Dept</v>
          </cell>
          <cell r="DS75" t="str">
            <v>Sum Amount</v>
          </cell>
          <cell r="DT75" t="str">
            <v>Trans</v>
          </cell>
          <cell r="DU75" t="str">
            <v>Product</v>
          </cell>
          <cell r="DV75" t="str">
            <v>Sum Stat Amt</v>
          </cell>
          <cell r="DW75" t="str">
            <v>Period</v>
          </cell>
          <cell r="DX75" t="str">
            <v>Date</v>
          </cell>
        </row>
        <row r="76">
          <cell r="N76">
            <v>202</v>
          </cell>
          <cell r="O76">
            <v>414</v>
          </cell>
          <cell r="R76">
            <v>40939</v>
          </cell>
          <cell r="X76">
            <v>202</v>
          </cell>
          <cell r="Y76">
            <v>414</v>
          </cell>
          <cell r="AB76">
            <v>40968</v>
          </cell>
          <cell r="AH76">
            <v>202</v>
          </cell>
          <cell r="AI76">
            <v>414</v>
          </cell>
          <cell r="AL76">
            <v>40999</v>
          </cell>
          <cell r="AR76">
            <v>202</v>
          </cell>
          <cell r="AS76">
            <v>414</v>
          </cell>
          <cell r="AV76">
            <v>41029</v>
          </cell>
          <cell r="BB76">
            <v>202</v>
          </cell>
          <cell r="BC76">
            <v>414</v>
          </cell>
          <cell r="BF76">
            <v>41060</v>
          </cell>
          <cell r="BL76">
            <v>202</v>
          </cell>
          <cell r="BM76">
            <v>414</v>
          </cell>
          <cell r="BP76">
            <v>41090</v>
          </cell>
          <cell r="BV76">
            <v>202</v>
          </cell>
          <cell r="BW76">
            <v>414</v>
          </cell>
          <cell r="BZ76">
            <v>41121</v>
          </cell>
          <cell r="CF76">
            <v>202</v>
          </cell>
          <cell r="CG76">
            <v>414</v>
          </cell>
          <cell r="CJ76">
            <v>41152</v>
          </cell>
          <cell r="CP76">
            <v>202</v>
          </cell>
          <cell r="CQ76">
            <v>414</v>
          </cell>
          <cell r="CT76">
            <v>41182</v>
          </cell>
          <cell r="CZ76">
            <v>202</v>
          </cell>
          <cell r="DA76">
            <v>414</v>
          </cell>
          <cell r="DD76">
            <v>41213</v>
          </cell>
          <cell r="DJ76">
            <v>202</v>
          </cell>
          <cell r="DK76">
            <v>414</v>
          </cell>
          <cell r="DN76">
            <v>41243</v>
          </cell>
          <cell r="DT76">
            <v>202</v>
          </cell>
          <cell r="DU76">
            <v>414</v>
          </cell>
          <cell r="DX76">
            <v>41274</v>
          </cell>
        </row>
        <row r="78">
          <cell r="K78" t="str">
            <v>Account</v>
          </cell>
          <cell r="L78" t="str">
            <v>Dept</v>
          </cell>
          <cell r="M78" t="str">
            <v>Sum Amount</v>
          </cell>
          <cell r="N78" t="str">
            <v>Trans</v>
          </cell>
          <cell r="O78" t="str">
            <v>Product</v>
          </cell>
          <cell r="P78" t="str">
            <v>Sum Stat Amt</v>
          </cell>
          <cell r="Q78" t="str">
            <v>Period</v>
          </cell>
          <cell r="R78" t="str">
            <v>Date</v>
          </cell>
          <cell r="U78" t="str">
            <v>Account</v>
          </cell>
          <cell r="V78" t="str">
            <v>Dept</v>
          </cell>
          <cell r="W78" t="str">
            <v>Sum Amount</v>
          </cell>
          <cell r="X78" t="str">
            <v>Trans</v>
          </cell>
          <cell r="Y78" t="str">
            <v>Product</v>
          </cell>
          <cell r="Z78" t="str">
            <v>Sum Stat Amt</v>
          </cell>
          <cell r="AA78" t="str">
            <v>Period</v>
          </cell>
          <cell r="AB78" t="str">
            <v>Date</v>
          </cell>
          <cell r="AE78" t="str">
            <v>Account</v>
          </cell>
          <cell r="AF78" t="str">
            <v>Dept</v>
          </cell>
          <cell r="AG78" t="str">
            <v>Sum Amount</v>
          </cell>
          <cell r="AH78" t="str">
            <v>Trans</v>
          </cell>
          <cell r="AI78" t="str">
            <v>Product</v>
          </cell>
          <cell r="AJ78" t="str">
            <v>Sum Stat Amt</v>
          </cell>
          <cell r="AK78" t="str">
            <v>Period</v>
          </cell>
          <cell r="AL78" t="str">
            <v>Date</v>
          </cell>
          <cell r="AO78" t="str">
            <v>Account</v>
          </cell>
          <cell r="AP78" t="str">
            <v>Dept</v>
          </cell>
          <cell r="AQ78" t="str">
            <v>Sum Amount</v>
          </cell>
          <cell r="AR78" t="str">
            <v>Trans</v>
          </cell>
          <cell r="AS78" t="str">
            <v>Product</v>
          </cell>
          <cell r="AT78" t="str">
            <v>Sum Stat Amt</v>
          </cell>
          <cell r="AU78" t="str">
            <v>Period</v>
          </cell>
          <cell r="AV78" t="str">
            <v>Date</v>
          </cell>
          <cell r="AY78" t="str">
            <v>Account</v>
          </cell>
          <cell r="AZ78" t="str">
            <v>Dept</v>
          </cell>
          <cell r="BA78" t="str">
            <v>Sum Amount</v>
          </cell>
          <cell r="BB78" t="str">
            <v>Trans</v>
          </cell>
          <cell r="BC78" t="str">
            <v>Product</v>
          </cell>
          <cell r="BD78" t="str">
            <v>Sum Stat Amt</v>
          </cell>
          <cell r="BE78" t="str">
            <v>Period</v>
          </cell>
          <cell r="BF78" t="str">
            <v>Date</v>
          </cell>
          <cell r="BI78" t="str">
            <v>Account</v>
          </cell>
          <cell r="BJ78" t="str">
            <v>Dept</v>
          </cell>
          <cell r="BK78" t="str">
            <v>Sum Amount</v>
          </cell>
          <cell r="BL78" t="str">
            <v>Trans</v>
          </cell>
          <cell r="BM78" t="str">
            <v>Product</v>
          </cell>
          <cell r="BN78" t="str">
            <v>Sum Stat Amt</v>
          </cell>
          <cell r="BO78" t="str">
            <v>Period</v>
          </cell>
          <cell r="BP78" t="str">
            <v>Date</v>
          </cell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  <cell r="CC78" t="str">
            <v>Account</v>
          </cell>
          <cell r="CD78" t="str">
            <v>Dept</v>
          </cell>
          <cell r="CE78" t="str">
            <v>Sum Amount</v>
          </cell>
          <cell r="CF78" t="str">
            <v>Trans</v>
          </cell>
          <cell r="CG78" t="str">
            <v>Product</v>
          </cell>
          <cell r="CH78" t="str">
            <v>Sum Stat Amt</v>
          </cell>
          <cell r="CI78" t="str">
            <v>Period</v>
          </cell>
          <cell r="CJ78" t="str">
            <v>Date</v>
          </cell>
          <cell r="CM78" t="str">
            <v>Account</v>
          </cell>
          <cell r="CN78" t="str">
            <v>Dept</v>
          </cell>
          <cell r="CO78" t="str">
            <v>Sum Amount</v>
          </cell>
          <cell r="CP78" t="str">
            <v>Trans</v>
          </cell>
          <cell r="CQ78" t="str">
            <v>Product</v>
          </cell>
          <cell r="CR78" t="str">
            <v>Sum Stat Amt</v>
          </cell>
          <cell r="CS78" t="str">
            <v>Period</v>
          </cell>
          <cell r="CT78" t="str">
            <v>Date</v>
          </cell>
          <cell r="CW78" t="str">
            <v>Account</v>
          </cell>
          <cell r="CX78" t="str">
            <v>Dept</v>
          </cell>
          <cell r="CY78" t="str">
            <v>Sum Amount</v>
          </cell>
          <cell r="CZ78" t="str">
            <v>Trans</v>
          </cell>
          <cell r="DA78" t="str">
            <v>Product</v>
          </cell>
          <cell r="DB78" t="str">
            <v>Sum Stat Amt</v>
          </cell>
          <cell r="DC78" t="str">
            <v>Period</v>
          </cell>
          <cell r="DD78" t="str">
            <v>Date</v>
          </cell>
          <cell r="DG78" t="str">
            <v>Account</v>
          </cell>
          <cell r="DH78" t="str">
            <v>Dept</v>
          </cell>
          <cell r="DI78" t="str">
            <v>Sum Amount</v>
          </cell>
          <cell r="DJ78" t="str">
            <v>Trans</v>
          </cell>
          <cell r="DK78" t="str">
            <v>Product</v>
          </cell>
          <cell r="DL78" t="str">
            <v>Sum Stat Amt</v>
          </cell>
          <cell r="DM78" t="str">
            <v>Period</v>
          </cell>
          <cell r="DN78" t="str">
            <v>Date</v>
          </cell>
          <cell r="DQ78" t="str">
            <v>Account</v>
          </cell>
          <cell r="DR78" t="str">
            <v>Dept</v>
          </cell>
          <cell r="DS78" t="str">
            <v>Sum Amount</v>
          </cell>
          <cell r="DT78" t="str">
            <v>Trans</v>
          </cell>
          <cell r="DU78" t="str">
            <v>Product</v>
          </cell>
          <cell r="DV78" t="str">
            <v>Sum Stat Amt</v>
          </cell>
          <cell r="DW78" t="str">
            <v>Period</v>
          </cell>
          <cell r="DX78" t="str">
            <v>Date</v>
          </cell>
        </row>
        <row r="79">
          <cell r="N79">
            <v>205</v>
          </cell>
          <cell r="O79">
            <v>414</v>
          </cell>
          <cell r="R79">
            <v>40939</v>
          </cell>
          <cell r="X79">
            <v>205</v>
          </cell>
          <cell r="Y79">
            <v>414</v>
          </cell>
          <cell r="AB79">
            <v>40968</v>
          </cell>
          <cell r="AH79">
            <v>205</v>
          </cell>
          <cell r="AI79">
            <v>414</v>
          </cell>
          <cell r="AL79">
            <v>40999</v>
          </cell>
          <cell r="AR79">
            <v>205</v>
          </cell>
          <cell r="AS79">
            <v>414</v>
          </cell>
          <cell r="AV79">
            <v>41029</v>
          </cell>
          <cell r="BB79">
            <v>205</v>
          </cell>
          <cell r="BC79">
            <v>414</v>
          </cell>
          <cell r="BF79">
            <v>41060</v>
          </cell>
          <cell r="BL79">
            <v>205</v>
          </cell>
          <cell r="BM79">
            <v>414</v>
          </cell>
          <cell r="BP79">
            <v>41090</v>
          </cell>
          <cell r="BV79">
            <v>205</v>
          </cell>
          <cell r="BW79">
            <v>414</v>
          </cell>
          <cell r="BZ79">
            <v>41121</v>
          </cell>
          <cell r="CF79">
            <v>205</v>
          </cell>
          <cell r="CG79">
            <v>414</v>
          </cell>
          <cell r="CJ79">
            <v>41152</v>
          </cell>
          <cell r="CP79">
            <v>205</v>
          </cell>
          <cell r="CQ79">
            <v>414</v>
          </cell>
          <cell r="CT79">
            <v>41182</v>
          </cell>
          <cell r="CZ79">
            <v>205</v>
          </cell>
          <cell r="DA79">
            <v>414</v>
          </cell>
          <cell r="DD79">
            <v>41213</v>
          </cell>
          <cell r="DJ79">
            <v>205</v>
          </cell>
          <cell r="DK79">
            <v>414</v>
          </cell>
          <cell r="DN79">
            <v>41243</v>
          </cell>
          <cell r="DT79">
            <v>205</v>
          </cell>
          <cell r="DU79">
            <v>414</v>
          </cell>
          <cell r="DX79">
            <v>41274</v>
          </cell>
        </row>
        <row r="80">
          <cell r="K80" t="str">
            <v>Account</v>
          </cell>
          <cell r="L80" t="str">
            <v>Dept</v>
          </cell>
          <cell r="M80" t="str">
            <v>Sum Amount</v>
          </cell>
          <cell r="N80" t="str">
            <v>Trans</v>
          </cell>
          <cell r="O80" t="str">
            <v>Product</v>
          </cell>
          <cell r="P80" t="str">
            <v>Sum Stat Amt</v>
          </cell>
          <cell r="Q80" t="str">
            <v>Period</v>
          </cell>
          <cell r="R80" t="str">
            <v>Date</v>
          </cell>
          <cell r="U80" t="str">
            <v>Account</v>
          </cell>
          <cell r="V80" t="str">
            <v>Dept</v>
          </cell>
          <cell r="W80" t="str">
            <v>Sum Amount</v>
          </cell>
          <cell r="X80" t="str">
            <v>Trans</v>
          </cell>
          <cell r="Y80" t="str">
            <v>Product</v>
          </cell>
          <cell r="Z80" t="str">
            <v>Sum Stat Amt</v>
          </cell>
          <cell r="AA80" t="str">
            <v>Period</v>
          </cell>
          <cell r="AB80" t="str">
            <v>Date</v>
          </cell>
          <cell r="AE80" t="str">
            <v>Account</v>
          </cell>
          <cell r="AF80" t="str">
            <v>Dept</v>
          </cell>
          <cell r="AG80" t="str">
            <v>Sum Amount</v>
          </cell>
          <cell r="AH80" t="str">
            <v>Trans</v>
          </cell>
          <cell r="AI80" t="str">
            <v>Product</v>
          </cell>
          <cell r="AJ80" t="str">
            <v>Sum Stat Amt</v>
          </cell>
          <cell r="AK80" t="str">
            <v>Period</v>
          </cell>
          <cell r="AL80" t="str">
            <v>Date</v>
          </cell>
          <cell r="AO80" t="str">
            <v>Account</v>
          </cell>
          <cell r="AP80" t="str">
            <v>Dept</v>
          </cell>
          <cell r="AQ80" t="str">
            <v>Sum Amount</v>
          </cell>
          <cell r="AR80" t="str">
            <v>Trans</v>
          </cell>
          <cell r="AS80" t="str">
            <v>Product</v>
          </cell>
          <cell r="AT80" t="str">
            <v>Sum Stat Amt</v>
          </cell>
          <cell r="AU80" t="str">
            <v>Period</v>
          </cell>
          <cell r="AV80" t="str">
            <v>Date</v>
          </cell>
          <cell r="AY80" t="str">
            <v>Account</v>
          </cell>
          <cell r="AZ80" t="str">
            <v>Dept</v>
          </cell>
          <cell r="BA80" t="str">
            <v>Sum Amount</v>
          </cell>
          <cell r="BB80" t="str">
            <v>Trans</v>
          </cell>
          <cell r="BC80" t="str">
            <v>Product</v>
          </cell>
          <cell r="BD80" t="str">
            <v>Sum Stat Amt</v>
          </cell>
          <cell r="BE80" t="str">
            <v>Period</v>
          </cell>
          <cell r="BF80" t="str">
            <v>Date</v>
          </cell>
          <cell r="BI80" t="str">
            <v>Account</v>
          </cell>
          <cell r="BJ80" t="str">
            <v>Dept</v>
          </cell>
          <cell r="BK80" t="str">
            <v>Sum Amount</v>
          </cell>
          <cell r="BL80" t="str">
            <v>Trans</v>
          </cell>
          <cell r="BM80" t="str">
            <v>Product</v>
          </cell>
          <cell r="BN80" t="str">
            <v>Sum Stat Amt</v>
          </cell>
          <cell r="BO80" t="str">
            <v>Period</v>
          </cell>
          <cell r="BP80" t="str">
            <v>Date</v>
          </cell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  <cell r="CC80" t="str">
            <v>Account</v>
          </cell>
          <cell r="CD80" t="str">
            <v>Dept</v>
          </cell>
          <cell r="CE80" t="str">
            <v>Sum Amount</v>
          </cell>
          <cell r="CF80" t="str">
            <v>Trans</v>
          </cell>
          <cell r="CG80" t="str">
            <v>Product</v>
          </cell>
          <cell r="CH80" t="str">
            <v>Sum Stat Amt</v>
          </cell>
          <cell r="CI80" t="str">
            <v>Period</v>
          </cell>
          <cell r="CJ80" t="str">
            <v>Date</v>
          </cell>
          <cell r="CM80" t="str">
            <v>Account</v>
          </cell>
          <cell r="CN80" t="str">
            <v>Dept</v>
          </cell>
          <cell r="CO80" t="str">
            <v>Sum Amount</v>
          </cell>
          <cell r="CP80" t="str">
            <v>Trans</v>
          </cell>
          <cell r="CQ80" t="str">
            <v>Product</v>
          </cell>
          <cell r="CR80" t="str">
            <v>Sum Stat Amt</v>
          </cell>
          <cell r="CS80" t="str">
            <v>Period</v>
          </cell>
          <cell r="CT80" t="str">
            <v>Date</v>
          </cell>
          <cell r="CW80" t="str">
            <v>Account</v>
          </cell>
          <cell r="CX80" t="str">
            <v>Dept</v>
          </cell>
          <cell r="CY80" t="str">
            <v>Sum Amount</v>
          </cell>
          <cell r="CZ80" t="str">
            <v>Trans</v>
          </cell>
          <cell r="DA80" t="str">
            <v>Product</v>
          </cell>
          <cell r="DB80" t="str">
            <v>Sum Stat Amt</v>
          </cell>
          <cell r="DC80" t="str">
            <v>Period</v>
          </cell>
          <cell r="DD80" t="str">
            <v>Date</v>
          </cell>
          <cell r="DG80" t="str">
            <v>Account</v>
          </cell>
          <cell r="DH80" t="str">
            <v>Dept</v>
          </cell>
          <cell r="DI80" t="str">
            <v>Sum Amount</v>
          </cell>
          <cell r="DJ80" t="str">
            <v>Trans</v>
          </cell>
          <cell r="DK80" t="str">
            <v>Product</v>
          </cell>
          <cell r="DL80" t="str">
            <v>Sum Stat Amt</v>
          </cell>
          <cell r="DM80" t="str">
            <v>Period</v>
          </cell>
          <cell r="DN80" t="str">
            <v>Date</v>
          </cell>
          <cell r="DQ80" t="str">
            <v>Account</v>
          </cell>
          <cell r="DR80" t="str">
            <v>Dept</v>
          </cell>
          <cell r="DS80" t="str">
            <v>Sum Amount</v>
          </cell>
          <cell r="DT80" t="str">
            <v>Trans</v>
          </cell>
          <cell r="DU80" t="str">
            <v>Product</v>
          </cell>
          <cell r="DV80" t="str">
            <v>Sum Stat Amt</v>
          </cell>
          <cell r="DW80" t="str">
            <v>Period</v>
          </cell>
          <cell r="DX80" t="str">
            <v>Date</v>
          </cell>
        </row>
        <row r="81">
          <cell r="N81">
            <v>203</v>
          </cell>
          <cell r="O81">
            <v>414</v>
          </cell>
          <cell r="R81">
            <v>40939</v>
          </cell>
          <cell r="X81">
            <v>203</v>
          </cell>
          <cell r="Y81">
            <v>414</v>
          </cell>
          <cell r="AB81">
            <v>40968</v>
          </cell>
          <cell r="AH81">
            <v>203</v>
          </cell>
          <cell r="AI81">
            <v>414</v>
          </cell>
          <cell r="AL81">
            <v>40999</v>
          </cell>
          <cell r="AR81">
            <v>203</v>
          </cell>
          <cell r="AS81">
            <v>414</v>
          </cell>
          <cell r="AV81">
            <v>41029</v>
          </cell>
          <cell r="BB81">
            <v>203</v>
          </cell>
          <cell r="BC81">
            <v>414</v>
          </cell>
          <cell r="BF81">
            <v>41060</v>
          </cell>
          <cell r="BL81">
            <v>203</v>
          </cell>
          <cell r="BM81">
            <v>414</v>
          </cell>
          <cell r="BP81">
            <v>41090</v>
          </cell>
          <cell r="BV81">
            <v>203</v>
          </cell>
          <cell r="BW81">
            <v>414</v>
          </cell>
          <cell r="BZ81">
            <v>41121</v>
          </cell>
          <cell r="CF81">
            <v>203</v>
          </cell>
          <cell r="CG81">
            <v>414</v>
          </cell>
          <cell r="CJ81">
            <v>41152</v>
          </cell>
          <cell r="CP81">
            <v>203</v>
          </cell>
          <cell r="CQ81">
            <v>414</v>
          </cell>
          <cell r="CT81">
            <v>41182</v>
          </cell>
          <cell r="CZ81">
            <v>203</v>
          </cell>
          <cell r="DA81">
            <v>414</v>
          </cell>
          <cell r="DD81">
            <v>41213</v>
          </cell>
          <cell r="DJ81">
            <v>203</v>
          </cell>
          <cell r="DK81">
            <v>414</v>
          </cell>
          <cell r="DN81">
            <v>41243</v>
          </cell>
          <cell r="DT81">
            <v>203</v>
          </cell>
          <cell r="DU81">
            <v>414</v>
          </cell>
          <cell r="DX81">
            <v>41274</v>
          </cell>
        </row>
        <row r="83">
          <cell r="K83" t="str">
            <v>Account</v>
          </cell>
          <cell r="L83" t="str">
            <v>Dept</v>
          </cell>
          <cell r="M83" t="str">
            <v>Sum Amount</v>
          </cell>
          <cell r="N83" t="str">
            <v>Trans</v>
          </cell>
          <cell r="O83" t="str">
            <v>Product</v>
          </cell>
          <cell r="P83" t="str">
            <v>Sum Stat Amt</v>
          </cell>
          <cell r="Q83" t="str">
            <v>Period</v>
          </cell>
          <cell r="R83" t="str">
            <v>Date</v>
          </cell>
          <cell r="U83" t="str">
            <v>Account</v>
          </cell>
          <cell r="V83" t="str">
            <v>Dept</v>
          </cell>
          <cell r="W83" t="str">
            <v>Sum Amount</v>
          </cell>
          <cell r="X83" t="str">
            <v>Trans</v>
          </cell>
          <cell r="Y83" t="str">
            <v>Product</v>
          </cell>
          <cell r="Z83" t="str">
            <v>Sum Stat Amt</v>
          </cell>
          <cell r="AA83" t="str">
            <v>Period</v>
          </cell>
          <cell r="AB83" t="str">
            <v>Date</v>
          </cell>
          <cell r="AE83" t="str">
            <v>Account</v>
          </cell>
          <cell r="AF83" t="str">
            <v>Dept</v>
          </cell>
          <cell r="AG83" t="str">
            <v>Sum Amount</v>
          </cell>
          <cell r="AH83" t="str">
            <v>Trans</v>
          </cell>
          <cell r="AI83" t="str">
            <v>Product</v>
          </cell>
          <cell r="AJ83" t="str">
            <v>Sum Stat Amt</v>
          </cell>
          <cell r="AK83" t="str">
            <v>Period</v>
          </cell>
          <cell r="AL83" t="str">
            <v>Date</v>
          </cell>
          <cell r="AO83" t="str">
            <v>Account</v>
          </cell>
          <cell r="AP83" t="str">
            <v>Dept</v>
          </cell>
          <cell r="AQ83" t="str">
            <v>Sum Amount</v>
          </cell>
          <cell r="AR83" t="str">
            <v>Trans</v>
          </cell>
          <cell r="AS83" t="str">
            <v>Product</v>
          </cell>
          <cell r="AT83" t="str">
            <v>Sum Stat Amt</v>
          </cell>
          <cell r="AU83" t="str">
            <v>Period</v>
          </cell>
          <cell r="AV83" t="str">
            <v>Date</v>
          </cell>
          <cell r="AY83" t="str">
            <v>Account</v>
          </cell>
          <cell r="AZ83" t="str">
            <v>Dept</v>
          </cell>
          <cell r="BA83" t="str">
            <v>Sum Amount</v>
          </cell>
          <cell r="BB83" t="str">
            <v>Trans</v>
          </cell>
          <cell r="BC83" t="str">
            <v>Product</v>
          </cell>
          <cell r="BD83" t="str">
            <v>Sum Stat Amt</v>
          </cell>
          <cell r="BE83" t="str">
            <v>Period</v>
          </cell>
          <cell r="BF83" t="str">
            <v>Date</v>
          </cell>
          <cell r="BI83" t="str">
            <v>Account</v>
          </cell>
          <cell r="BJ83" t="str">
            <v>Dept</v>
          </cell>
          <cell r="BK83" t="str">
            <v>Sum Amount</v>
          </cell>
          <cell r="BL83" t="str">
            <v>Trans</v>
          </cell>
          <cell r="BM83" t="str">
            <v>Product</v>
          </cell>
          <cell r="BN83" t="str">
            <v>Sum Stat Amt</v>
          </cell>
          <cell r="BO83" t="str">
            <v>Period</v>
          </cell>
          <cell r="BP83" t="str">
            <v>Date</v>
          </cell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  <cell r="CC83" t="str">
            <v>Account</v>
          </cell>
          <cell r="CD83" t="str">
            <v>Dept</v>
          </cell>
          <cell r="CE83" t="str">
            <v>Sum Amount</v>
          </cell>
          <cell r="CF83" t="str">
            <v>Trans</v>
          </cell>
          <cell r="CG83" t="str">
            <v>Product</v>
          </cell>
          <cell r="CH83" t="str">
            <v>Sum Stat Amt</v>
          </cell>
          <cell r="CI83" t="str">
            <v>Period</v>
          </cell>
          <cell r="CJ83" t="str">
            <v>Date</v>
          </cell>
          <cell r="CM83" t="str">
            <v>Account</v>
          </cell>
          <cell r="CN83" t="str">
            <v>Dept</v>
          </cell>
          <cell r="CO83" t="str">
            <v>Sum Amount</v>
          </cell>
          <cell r="CP83" t="str">
            <v>Trans</v>
          </cell>
          <cell r="CQ83" t="str">
            <v>Product</v>
          </cell>
          <cell r="CR83" t="str">
            <v>Sum Stat Amt</v>
          </cell>
          <cell r="CS83" t="str">
            <v>Period</v>
          </cell>
          <cell r="CT83" t="str">
            <v>Date</v>
          </cell>
          <cell r="CW83" t="str">
            <v>Account</v>
          </cell>
          <cell r="CX83" t="str">
            <v>Dept</v>
          </cell>
          <cell r="CY83" t="str">
            <v>Sum Amount</v>
          </cell>
          <cell r="CZ83" t="str">
            <v>Trans</v>
          </cell>
          <cell r="DA83" t="str">
            <v>Product</v>
          </cell>
          <cell r="DB83" t="str">
            <v>Sum Stat Amt</v>
          </cell>
          <cell r="DC83" t="str">
            <v>Period</v>
          </cell>
          <cell r="DD83" t="str">
            <v>Date</v>
          </cell>
          <cell r="DG83" t="str">
            <v>Account</v>
          </cell>
          <cell r="DH83" t="str">
            <v>Dept</v>
          </cell>
          <cell r="DI83" t="str">
            <v>Sum Amount</v>
          </cell>
          <cell r="DJ83" t="str">
            <v>Trans</v>
          </cell>
          <cell r="DK83" t="str">
            <v>Product</v>
          </cell>
          <cell r="DL83" t="str">
            <v>Sum Stat Amt</v>
          </cell>
          <cell r="DM83" t="str">
            <v>Period</v>
          </cell>
          <cell r="DN83" t="str">
            <v>Date</v>
          </cell>
          <cell r="DQ83" t="str">
            <v>Account</v>
          </cell>
          <cell r="DR83" t="str">
            <v>Dept</v>
          </cell>
          <cell r="DS83" t="str">
            <v>Sum Amount</v>
          </cell>
          <cell r="DT83" t="str">
            <v>Trans</v>
          </cell>
          <cell r="DU83" t="str">
            <v>Product</v>
          </cell>
          <cell r="DV83" t="str">
            <v>Sum Stat Amt</v>
          </cell>
          <cell r="DW83" t="str">
            <v>Period</v>
          </cell>
          <cell r="DX83" t="str">
            <v>Date</v>
          </cell>
        </row>
        <row r="84">
          <cell r="N84">
            <v>204</v>
          </cell>
          <cell r="O84">
            <v>414</v>
          </cell>
          <cell r="R84">
            <v>40939</v>
          </cell>
          <cell r="X84">
            <v>204</v>
          </cell>
          <cell r="Y84">
            <v>414</v>
          </cell>
          <cell r="AB84">
            <v>40968</v>
          </cell>
          <cell r="AH84">
            <v>204</v>
          </cell>
          <cell r="AI84">
            <v>414</v>
          </cell>
          <cell r="AL84">
            <v>40999</v>
          </cell>
          <cell r="AR84">
            <v>204</v>
          </cell>
          <cell r="AS84">
            <v>414</v>
          </cell>
          <cell r="AV84">
            <v>41029</v>
          </cell>
          <cell r="BB84">
            <v>204</v>
          </cell>
          <cell r="BC84">
            <v>414</v>
          </cell>
          <cell r="BF84">
            <v>41060</v>
          </cell>
          <cell r="BL84">
            <v>204</v>
          </cell>
          <cell r="BM84">
            <v>414</v>
          </cell>
          <cell r="BP84">
            <v>41090</v>
          </cell>
          <cell r="BV84">
            <v>204</v>
          </cell>
          <cell r="BW84">
            <v>414</v>
          </cell>
          <cell r="BZ84">
            <v>41121</v>
          </cell>
          <cell r="CF84">
            <v>204</v>
          </cell>
          <cell r="CG84">
            <v>414</v>
          </cell>
          <cell r="CJ84">
            <v>41152</v>
          </cell>
          <cell r="CP84">
            <v>204</v>
          </cell>
          <cell r="CQ84">
            <v>414</v>
          </cell>
          <cell r="CT84">
            <v>41182</v>
          </cell>
          <cell r="CZ84">
            <v>204</v>
          </cell>
          <cell r="DA84">
            <v>414</v>
          </cell>
          <cell r="DD84">
            <v>41213</v>
          </cell>
          <cell r="DJ84">
            <v>204</v>
          </cell>
          <cell r="DK84">
            <v>414</v>
          </cell>
          <cell r="DN84">
            <v>41243</v>
          </cell>
          <cell r="DT84">
            <v>204</v>
          </cell>
          <cell r="DU84">
            <v>414</v>
          </cell>
          <cell r="DX84">
            <v>41274</v>
          </cell>
        </row>
        <row r="86">
          <cell r="K86" t="str">
            <v>Account</v>
          </cell>
          <cell r="L86" t="str">
            <v>Dept</v>
          </cell>
          <cell r="M86" t="str">
            <v>Sum Amount</v>
          </cell>
          <cell r="N86" t="str">
            <v>Trans</v>
          </cell>
          <cell r="O86" t="str">
            <v>Product</v>
          </cell>
          <cell r="P86" t="str">
            <v>Sum Stat Amt</v>
          </cell>
          <cell r="Q86" t="str">
            <v>Period</v>
          </cell>
          <cell r="R86" t="str">
            <v>Date</v>
          </cell>
          <cell r="U86" t="str">
            <v>Account</v>
          </cell>
          <cell r="V86" t="str">
            <v>Dept</v>
          </cell>
          <cell r="W86" t="str">
            <v>Sum Amount</v>
          </cell>
          <cell r="X86" t="str">
            <v>Trans</v>
          </cell>
          <cell r="Y86" t="str">
            <v>Product</v>
          </cell>
          <cell r="Z86" t="str">
            <v>Sum Stat Amt</v>
          </cell>
          <cell r="AA86" t="str">
            <v>Period</v>
          </cell>
          <cell r="AB86" t="str">
            <v>Date</v>
          </cell>
          <cell r="AE86" t="str">
            <v>Account</v>
          </cell>
          <cell r="AF86" t="str">
            <v>Dept</v>
          </cell>
          <cell r="AG86" t="str">
            <v>Sum Amount</v>
          </cell>
          <cell r="AH86" t="str">
            <v>Trans</v>
          </cell>
          <cell r="AI86" t="str">
            <v>Product</v>
          </cell>
          <cell r="AJ86" t="str">
            <v>Sum Stat Amt</v>
          </cell>
          <cell r="AK86" t="str">
            <v>Period</v>
          </cell>
          <cell r="AL86" t="str">
            <v>Date</v>
          </cell>
          <cell r="AO86" t="str">
            <v>Account</v>
          </cell>
          <cell r="AP86" t="str">
            <v>Dept</v>
          </cell>
          <cell r="AQ86" t="str">
            <v>Sum Amount</v>
          </cell>
          <cell r="AR86" t="str">
            <v>Trans</v>
          </cell>
          <cell r="AS86" t="str">
            <v>Product</v>
          </cell>
          <cell r="AT86" t="str">
            <v>Sum Stat Amt</v>
          </cell>
          <cell r="AU86" t="str">
            <v>Period</v>
          </cell>
          <cell r="AV86" t="str">
            <v>Date</v>
          </cell>
          <cell r="AY86" t="str">
            <v>Account</v>
          </cell>
          <cell r="AZ86" t="str">
            <v>Dept</v>
          </cell>
          <cell r="BA86" t="str">
            <v>Sum Amount</v>
          </cell>
          <cell r="BB86" t="str">
            <v>Trans</v>
          </cell>
          <cell r="BC86" t="str">
            <v>Product</v>
          </cell>
          <cell r="BD86" t="str">
            <v>Sum Stat Amt</v>
          </cell>
          <cell r="BE86" t="str">
            <v>Period</v>
          </cell>
          <cell r="BF86" t="str">
            <v>Date</v>
          </cell>
          <cell r="BI86" t="str">
            <v>Account</v>
          </cell>
          <cell r="BJ86" t="str">
            <v>Dept</v>
          </cell>
          <cell r="BK86" t="str">
            <v>Sum Amount</v>
          </cell>
          <cell r="BL86" t="str">
            <v>Trans</v>
          </cell>
          <cell r="BM86" t="str">
            <v>Product</v>
          </cell>
          <cell r="BN86" t="str">
            <v>Sum Stat Amt</v>
          </cell>
          <cell r="BO86" t="str">
            <v>Period</v>
          </cell>
          <cell r="BP86" t="str">
            <v>Date</v>
          </cell>
          <cell r="BS86" t="str">
            <v>Account</v>
          </cell>
          <cell r="BT86" t="str">
            <v>Dept</v>
          </cell>
          <cell r="BU86" t="str">
            <v>Sum Amount</v>
          </cell>
          <cell r="BV86" t="str">
            <v>Trans</v>
          </cell>
          <cell r="BW86" t="str">
            <v>Product</v>
          </cell>
          <cell r="BX86" t="str">
            <v>Sum Stat Amt</v>
          </cell>
          <cell r="BY86" t="str">
            <v>Period</v>
          </cell>
          <cell r="BZ86" t="str">
            <v>Date</v>
          </cell>
          <cell r="CC86" t="str">
            <v>Account</v>
          </cell>
          <cell r="CD86" t="str">
            <v>Dept</v>
          </cell>
          <cell r="CE86" t="str">
            <v>Sum Amount</v>
          </cell>
          <cell r="CF86" t="str">
            <v>Trans</v>
          </cell>
          <cell r="CG86" t="str">
            <v>Product</v>
          </cell>
          <cell r="CH86" t="str">
            <v>Sum Stat Amt</v>
          </cell>
          <cell r="CI86" t="str">
            <v>Period</v>
          </cell>
          <cell r="CJ86" t="str">
            <v>Date</v>
          </cell>
          <cell r="CM86" t="str">
            <v>Account</v>
          </cell>
          <cell r="CN86" t="str">
            <v>Dept</v>
          </cell>
          <cell r="CO86" t="str">
            <v>Sum Amount</v>
          </cell>
          <cell r="CP86" t="str">
            <v>Trans</v>
          </cell>
          <cell r="CQ86" t="str">
            <v>Product</v>
          </cell>
          <cell r="CR86" t="str">
            <v>Sum Stat Amt</v>
          </cell>
          <cell r="CS86" t="str">
            <v>Period</v>
          </cell>
          <cell r="CT86" t="str">
            <v>Date</v>
          </cell>
          <cell r="CW86" t="str">
            <v>Account</v>
          </cell>
          <cell r="CX86" t="str">
            <v>Dept</v>
          </cell>
          <cell r="CY86" t="str">
            <v>Sum Amount</v>
          </cell>
          <cell r="CZ86" t="str">
            <v>Trans</v>
          </cell>
          <cell r="DA86" t="str">
            <v>Product</v>
          </cell>
          <cell r="DB86" t="str">
            <v>Sum Stat Amt</v>
          </cell>
          <cell r="DC86" t="str">
            <v>Period</v>
          </cell>
          <cell r="DD86" t="str">
            <v>Date</v>
          </cell>
          <cell r="DG86" t="str">
            <v>Account</v>
          </cell>
          <cell r="DH86" t="str">
            <v>Dept</v>
          </cell>
          <cell r="DI86" t="str">
            <v>Sum Amount</v>
          </cell>
          <cell r="DJ86" t="str">
            <v>Trans</v>
          </cell>
          <cell r="DK86" t="str">
            <v>Product</v>
          </cell>
          <cell r="DL86" t="str">
            <v>Sum Stat Amt</v>
          </cell>
          <cell r="DM86" t="str">
            <v>Period</v>
          </cell>
          <cell r="DN86" t="str">
            <v>Date</v>
          </cell>
          <cell r="DQ86" t="str">
            <v>Account</v>
          </cell>
          <cell r="DR86" t="str">
            <v>Dept</v>
          </cell>
          <cell r="DS86" t="str">
            <v>Sum Amount</v>
          </cell>
          <cell r="DT86" t="str">
            <v>Trans</v>
          </cell>
          <cell r="DU86" t="str">
            <v>Product</v>
          </cell>
          <cell r="DV86" t="str">
            <v>Sum Stat Amt</v>
          </cell>
          <cell r="DW86" t="str">
            <v>Period</v>
          </cell>
          <cell r="DX86" t="str">
            <v>Date</v>
          </cell>
        </row>
        <row r="87">
          <cell r="N87">
            <v>250</v>
          </cell>
          <cell r="O87">
            <v>405</v>
          </cell>
          <cell r="R87">
            <v>40939</v>
          </cell>
          <cell r="X87">
            <v>250</v>
          </cell>
          <cell r="Y87">
            <v>405</v>
          </cell>
          <cell r="AB87">
            <v>40968</v>
          </cell>
          <cell r="AH87">
            <v>250</v>
          </cell>
          <cell r="AI87">
            <v>405</v>
          </cell>
          <cell r="AL87">
            <v>40999</v>
          </cell>
          <cell r="AR87">
            <v>250</v>
          </cell>
          <cell r="AS87">
            <v>405</v>
          </cell>
          <cell r="AV87">
            <v>41029</v>
          </cell>
          <cell r="BB87">
            <v>250</v>
          </cell>
          <cell r="BC87">
            <v>405</v>
          </cell>
          <cell r="BF87">
            <v>41060</v>
          </cell>
          <cell r="BL87">
            <v>250</v>
          </cell>
          <cell r="BM87">
            <v>405</v>
          </cell>
          <cell r="BP87">
            <v>41090</v>
          </cell>
          <cell r="BV87">
            <v>250</v>
          </cell>
          <cell r="BW87">
            <v>405</v>
          </cell>
          <cell r="BZ87">
            <v>41121</v>
          </cell>
          <cell r="CF87">
            <v>250</v>
          </cell>
          <cell r="CG87">
            <v>405</v>
          </cell>
          <cell r="CJ87">
            <v>41152</v>
          </cell>
          <cell r="CP87">
            <v>250</v>
          </cell>
          <cell r="CQ87">
            <v>405</v>
          </cell>
          <cell r="CT87">
            <v>41182</v>
          </cell>
          <cell r="CZ87">
            <v>250</v>
          </cell>
          <cell r="DA87">
            <v>405</v>
          </cell>
          <cell r="DD87">
            <v>41213</v>
          </cell>
          <cell r="DJ87">
            <v>250</v>
          </cell>
          <cell r="DK87">
            <v>405</v>
          </cell>
          <cell r="DN87">
            <v>41243</v>
          </cell>
          <cell r="DT87">
            <v>250</v>
          </cell>
          <cell r="DU87">
            <v>405</v>
          </cell>
          <cell r="DX87">
            <v>41274</v>
          </cell>
        </row>
        <row r="89">
          <cell r="K89" t="str">
            <v>Account</v>
          </cell>
          <cell r="L89" t="str">
            <v>Dept</v>
          </cell>
          <cell r="M89" t="str">
            <v>Sum Amount</v>
          </cell>
          <cell r="N89" t="str">
            <v>Trans</v>
          </cell>
          <cell r="O89" t="str">
            <v>Product</v>
          </cell>
          <cell r="P89" t="str">
            <v>Sum Stat Amt</v>
          </cell>
          <cell r="Q89" t="str">
            <v>Period</v>
          </cell>
          <cell r="R89" t="str">
            <v>Date</v>
          </cell>
          <cell r="U89" t="str">
            <v>Account</v>
          </cell>
          <cell r="V89" t="str">
            <v>Dept</v>
          </cell>
          <cell r="W89" t="str">
            <v>Sum Amount</v>
          </cell>
          <cell r="X89" t="str">
            <v>Trans</v>
          </cell>
          <cell r="Y89" t="str">
            <v>Product</v>
          </cell>
          <cell r="Z89" t="str">
            <v>Sum Stat Amt</v>
          </cell>
          <cell r="AA89" t="str">
            <v>Period</v>
          </cell>
          <cell r="AB89" t="str">
            <v>Date</v>
          </cell>
          <cell r="AE89" t="str">
            <v>Account</v>
          </cell>
          <cell r="AF89" t="str">
            <v>Dept</v>
          </cell>
          <cell r="AG89" t="str">
            <v>Sum Amount</v>
          </cell>
          <cell r="AH89" t="str">
            <v>Trans</v>
          </cell>
          <cell r="AI89" t="str">
            <v>Product</v>
          </cell>
          <cell r="AJ89" t="str">
            <v>Sum Stat Amt</v>
          </cell>
          <cell r="AK89" t="str">
            <v>Period</v>
          </cell>
          <cell r="AL89" t="str">
            <v>Date</v>
          </cell>
          <cell r="AO89" t="str">
            <v>Account</v>
          </cell>
          <cell r="AP89" t="str">
            <v>Dept</v>
          </cell>
          <cell r="AQ89" t="str">
            <v>Sum Amount</v>
          </cell>
          <cell r="AR89" t="str">
            <v>Trans</v>
          </cell>
          <cell r="AS89" t="str">
            <v>Product</v>
          </cell>
          <cell r="AT89" t="str">
            <v>Sum Stat Amt</v>
          </cell>
          <cell r="AU89" t="str">
            <v>Period</v>
          </cell>
          <cell r="AV89" t="str">
            <v>Date</v>
          </cell>
          <cell r="AY89" t="str">
            <v>Account</v>
          </cell>
          <cell r="AZ89" t="str">
            <v>Dept</v>
          </cell>
          <cell r="BA89" t="str">
            <v>Sum Amount</v>
          </cell>
          <cell r="BB89" t="str">
            <v>Trans</v>
          </cell>
          <cell r="BC89" t="str">
            <v>Product</v>
          </cell>
          <cell r="BD89" t="str">
            <v>Sum Stat Amt</v>
          </cell>
          <cell r="BE89" t="str">
            <v>Period</v>
          </cell>
          <cell r="BF89" t="str">
            <v>Date</v>
          </cell>
          <cell r="BI89" t="str">
            <v>Account</v>
          </cell>
          <cell r="BJ89" t="str">
            <v>Dept</v>
          </cell>
          <cell r="BK89" t="str">
            <v>Sum Amount</v>
          </cell>
          <cell r="BL89" t="str">
            <v>Trans</v>
          </cell>
          <cell r="BM89" t="str">
            <v>Product</v>
          </cell>
          <cell r="BN89" t="str">
            <v>Sum Stat Amt</v>
          </cell>
          <cell r="BO89" t="str">
            <v>Period</v>
          </cell>
          <cell r="BP89" t="str">
            <v>Date</v>
          </cell>
          <cell r="BS89" t="str">
            <v>Account</v>
          </cell>
          <cell r="BT89" t="str">
            <v>Dept</v>
          </cell>
          <cell r="BU89" t="str">
            <v>Sum Amount</v>
          </cell>
          <cell r="BV89" t="str">
            <v>Trans</v>
          </cell>
          <cell r="BW89" t="str">
            <v>Product</v>
          </cell>
          <cell r="BX89" t="str">
            <v>Sum Stat Amt</v>
          </cell>
          <cell r="BY89" t="str">
            <v>Period</v>
          </cell>
          <cell r="BZ89" t="str">
            <v>Date</v>
          </cell>
          <cell r="CC89" t="str">
            <v>Account</v>
          </cell>
          <cell r="CD89" t="str">
            <v>Dept</v>
          </cell>
          <cell r="CE89" t="str">
            <v>Sum Amount</v>
          </cell>
          <cell r="CF89" t="str">
            <v>Trans</v>
          </cell>
          <cell r="CG89" t="str">
            <v>Product</v>
          </cell>
          <cell r="CH89" t="str">
            <v>Sum Stat Amt</v>
          </cell>
          <cell r="CI89" t="str">
            <v>Period</v>
          </cell>
          <cell r="CJ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W89" t="str">
            <v>Account</v>
          </cell>
          <cell r="CX89" t="str">
            <v>Dept</v>
          </cell>
          <cell r="CY89" t="str">
            <v>Sum Amount</v>
          </cell>
          <cell r="CZ89" t="str">
            <v>Trans</v>
          </cell>
          <cell r="DA89" t="str">
            <v>Product</v>
          </cell>
          <cell r="DB89" t="str">
            <v>Sum Stat Amt</v>
          </cell>
          <cell r="DC89" t="str">
            <v>Period</v>
          </cell>
          <cell r="DD89" t="str">
            <v>Date</v>
          </cell>
          <cell r="DG89" t="str">
            <v>Account</v>
          </cell>
          <cell r="DH89" t="str">
            <v>Dept</v>
          </cell>
          <cell r="DI89" t="str">
            <v>Sum Amount</v>
          </cell>
          <cell r="DJ89" t="str">
            <v>Trans</v>
          </cell>
          <cell r="DK89" t="str">
            <v>Product</v>
          </cell>
          <cell r="DL89" t="str">
            <v>Sum Stat Amt</v>
          </cell>
          <cell r="DM89" t="str">
            <v>Period</v>
          </cell>
          <cell r="DN89" t="str">
            <v>Date</v>
          </cell>
          <cell r="DQ89" t="str">
            <v>Account</v>
          </cell>
          <cell r="DR89" t="str">
            <v>Dept</v>
          </cell>
          <cell r="DS89" t="str">
            <v>Sum Amount</v>
          </cell>
          <cell r="DT89" t="str">
            <v>Trans</v>
          </cell>
          <cell r="DU89" t="str">
            <v>Product</v>
          </cell>
          <cell r="DV89" t="str">
            <v>Sum Stat Amt</v>
          </cell>
          <cell r="DW89" t="str">
            <v>Period</v>
          </cell>
          <cell r="DX89" t="str">
            <v>Date</v>
          </cell>
        </row>
        <row r="90">
          <cell r="N90">
            <v>204</v>
          </cell>
          <cell r="O90">
            <v>406</v>
          </cell>
          <cell r="R90">
            <v>40939</v>
          </cell>
          <cell r="X90">
            <v>204</v>
          </cell>
          <cell r="Y90">
            <v>406</v>
          </cell>
          <cell r="AB90">
            <v>40968</v>
          </cell>
          <cell r="AH90">
            <v>204</v>
          </cell>
          <cell r="AI90">
            <v>406</v>
          </cell>
          <cell r="AL90">
            <v>40999</v>
          </cell>
          <cell r="AR90">
            <v>204</v>
          </cell>
          <cell r="AS90">
            <v>406</v>
          </cell>
          <cell r="AV90">
            <v>41029</v>
          </cell>
          <cell r="BB90">
            <v>204</v>
          </cell>
          <cell r="BC90">
            <v>406</v>
          </cell>
          <cell r="BF90">
            <v>41060</v>
          </cell>
          <cell r="BL90">
            <v>204</v>
          </cell>
          <cell r="BM90">
            <v>406</v>
          </cell>
          <cell r="BP90">
            <v>41090</v>
          </cell>
          <cell r="BV90">
            <v>204</v>
          </cell>
          <cell r="BW90">
            <v>406</v>
          </cell>
          <cell r="BZ90">
            <v>41121</v>
          </cell>
          <cell r="CF90">
            <v>204</v>
          </cell>
          <cell r="CG90">
            <v>406</v>
          </cell>
          <cell r="CJ90">
            <v>41152</v>
          </cell>
          <cell r="CP90">
            <v>204</v>
          </cell>
          <cell r="CQ90">
            <v>406</v>
          </cell>
          <cell r="CT90">
            <v>41182</v>
          </cell>
          <cell r="CZ90">
            <v>204</v>
          </cell>
          <cell r="DA90">
            <v>406</v>
          </cell>
          <cell r="DD90">
            <v>41213</v>
          </cell>
          <cell r="DJ90">
            <v>204</v>
          </cell>
          <cell r="DK90">
            <v>406</v>
          </cell>
          <cell r="DN90">
            <v>41243</v>
          </cell>
          <cell r="DT90">
            <v>204</v>
          </cell>
          <cell r="DU90">
            <v>406</v>
          </cell>
          <cell r="DX90">
            <v>41274</v>
          </cell>
        </row>
        <row r="92">
          <cell r="K92" t="str">
            <v>Account</v>
          </cell>
          <cell r="L92" t="str">
            <v>Dept</v>
          </cell>
          <cell r="M92" t="str">
            <v>Sum Amount</v>
          </cell>
          <cell r="N92" t="str">
            <v>Trans</v>
          </cell>
          <cell r="O92" t="str">
            <v>Product</v>
          </cell>
          <cell r="P92" t="str">
            <v>Sum Stat Amt</v>
          </cell>
          <cell r="Q92" t="str">
            <v>Period</v>
          </cell>
          <cell r="R92" t="str">
            <v>Date</v>
          </cell>
          <cell r="U92" t="str">
            <v>Account</v>
          </cell>
          <cell r="V92" t="str">
            <v>Dept</v>
          </cell>
          <cell r="W92" t="str">
            <v>Sum Amount</v>
          </cell>
          <cell r="X92" t="str">
            <v>Trans</v>
          </cell>
          <cell r="Y92" t="str">
            <v>Product</v>
          </cell>
          <cell r="Z92" t="str">
            <v>Sum Stat Amt</v>
          </cell>
          <cell r="AA92" t="str">
            <v>Period</v>
          </cell>
          <cell r="AB92" t="str">
            <v>Date</v>
          </cell>
          <cell r="AE92" t="str">
            <v>Account</v>
          </cell>
          <cell r="AF92" t="str">
            <v>Dept</v>
          </cell>
          <cell r="AG92" t="str">
            <v>Sum Amount</v>
          </cell>
          <cell r="AH92" t="str">
            <v>Trans</v>
          </cell>
          <cell r="AI92" t="str">
            <v>Product</v>
          </cell>
          <cell r="AJ92" t="str">
            <v>Sum Stat Amt</v>
          </cell>
          <cell r="AK92" t="str">
            <v>Period</v>
          </cell>
          <cell r="AL92" t="str">
            <v>Date</v>
          </cell>
          <cell r="AO92" t="str">
            <v>Account</v>
          </cell>
          <cell r="AP92" t="str">
            <v>Dept</v>
          </cell>
          <cell r="AQ92" t="str">
            <v>Sum Amount</v>
          </cell>
          <cell r="AR92" t="str">
            <v>Trans</v>
          </cell>
          <cell r="AS92" t="str">
            <v>Product</v>
          </cell>
          <cell r="AT92" t="str">
            <v>Sum Stat Amt</v>
          </cell>
          <cell r="AU92" t="str">
            <v>Period</v>
          </cell>
          <cell r="AV92" t="str">
            <v>Date</v>
          </cell>
          <cell r="AY92" t="str">
            <v>Account</v>
          </cell>
          <cell r="AZ92" t="str">
            <v>Dept</v>
          </cell>
          <cell r="BA92" t="str">
            <v>Sum Amount</v>
          </cell>
          <cell r="BB92" t="str">
            <v>Trans</v>
          </cell>
          <cell r="BC92" t="str">
            <v>Product</v>
          </cell>
          <cell r="BD92" t="str">
            <v>Sum Stat Amt</v>
          </cell>
          <cell r="BE92" t="str">
            <v>Period</v>
          </cell>
          <cell r="BF92" t="str">
            <v>Date</v>
          </cell>
          <cell r="BI92" t="str">
            <v>Account</v>
          </cell>
          <cell r="BJ92" t="str">
            <v>Dept</v>
          </cell>
          <cell r="BK92" t="str">
            <v>Sum Amount</v>
          </cell>
          <cell r="BL92" t="str">
            <v>Trans</v>
          </cell>
          <cell r="BM92" t="str">
            <v>Product</v>
          </cell>
          <cell r="BN92" t="str">
            <v>Sum Stat Amt</v>
          </cell>
          <cell r="BO92" t="str">
            <v>Period</v>
          </cell>
          <cell r="BP92" t="str">
            <v>Date</v>
          </cell>
          <cell r="BS92" t="str">
            <v>Account</v>
          </cell>
          <cell r="BT92" t="str">
            <v>Dept</v>
          </cell>
          <cell r="BU92" t="str">
            <v>Sum Amount</v>
          </cell>
          <cell r="BV92" t="str">
            <v>Trans</v>
          </cell>
          <cell r="BW92" t="str">
            <v>Product</v>
          </cell>
          <cell r="BX92" t="str">
            <v>Sum Stat Amt</v>
          </cell>
          <cell r="BY92" t="str">
            <v>Period</v>
          </cell>
          <cell r="BZ92" t="str">
            <v>Date</v>
          </cell>
          <cell r="CC92" t="str">
            <v>Account</v>
          </cell>
          <cell r="CD92" t="str">
            <v>Dept</v>
          </cell>
          <cell r="CE92" t="str">
            <v>Sum Amount</v>
          </cell>
          <cell r="CF92" t="str">
            <v>Trans</v>
          </cell>
          <cell r="CG92" t="str">
            <v>Product</v>
          </cell>
          <cell r="CH92" t="str">
            <v>Sum Stat Amt</v>
          </cell>
          <cell r="CI92" t="str">
            <v>Period</v>
          </cell>
          <cell r="CJ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W92" t="str">
            <v>Account</v>
          </cell>
          <cell r="CX92" t="str">
            <v>Dept</v>
          </cell>
          <cell r="CY92" t="str">
            <v>Sum Amount</v>
          </cell>
          <cell r="CZ92" t="str">
            <v>Trans</v>
          </cell>
          <cell r="DA92" t="str">
            <v>Product</v>
          </cell>
          <cell r="DB92" t="str">
            <v>Sum Stat Amt</v>
          </cell>
          <cell r="DC92" t="str">
            <v>Period</v>
          </cell>
          <cell r="DD92" t="str">
            <v>Date</v>
          </cell>
          <cell r="DG92" t="str">
            <v>Account</v>
          </cell>
          <cell r="DH92" t="str">
            <v>Dept</v>
          </cell>
          <cell r="DI92" t="str">
            <v>Sum Amount</v>
          </cell>
          <cell r="DJ92" t="str">
            <v>Trans</v>
          </cell>
          <cell r="DK92" t="str">
            <v>Product</v>
          </cell>
          <cell r="DL92" t="str">
            <v>Sum Stat Amt</v>
          </cell>
          <cell r="DM92" t="str">
            <v>Period</v>
          </cell>
          <cell r="DN92" t="str">
            <v>Date</v>
          </cell>
          <cell r="DQ92" t="str">
            <v>Account</v>
          </cell>
          <cell r="DR92" t="str">
            <v>Dept</v>
          </cell>
          <cell r="DS92" t="str">
            <v>Sum Amount</v>
          </cell>
          <cell r="DT92" t="str">
            <v>Trans</v>
          </cell>
          <cell r="DU92" t="str">
            <v>Product</v>
          </cell>
          <cell r="DV92" t="str">
            <v>Sum Stat Amt</v>
          </cell>
          <cell r="DW92" t="str">
            <v>Period</v>
          </cell>
          <cell r="DX92" t="str">
            <v>Date</v>
          </cell>
        </row>
        <row r="93">
          <cell r="N93">
            <v>250</v>
          </cell>
          <cell r="O93">
            <v>406</v>
          </cell>
          <cell r="R93">
            <v>40939</v>
          </cell>
          <cell r="X93">
            <v>250</v>
          </cell>
          <cell r="Y93">
            <v>406</v>
          </cell>
          <cell r="AB93">
            <v>40968</v>
          </cell>
          <cell r="AH93">
            <v>250</v>
          </cell>
          <cell r="AI93">
            <v>406</v>
          </cell>
          <cell r="AL93">
            <v>40999</v>
          </cell>
          <cell r="AR93">
            <v>250</v>
          </cell>
          <cell r="AS93">
            <v>406</v>
          </cell>
          <cell r="AV93">
            <v>41029</v>
          </cell>
          <cell r="BB93">
            <v>250</v>
          </cell>
          <cell r="BC93">
            <v>406</v>
          </cell>
          <cell r="BF93">
            <v>41060</v>
          </cell>
          <cell r="BL93">
            <v>250</v>
          </cell>
          <cell r="BM93">
            <v>406</v>
          </cell>
          <cell r="BP93">
            <v>41090</v>
          </cell>
          <cell r="BV93">
            <v>250</v>
          </cell>
          <cell r="BW93">
            <v>406</v>
          </cell>
          <cell r="BZ93">
            <v>41121</v>
          </cell>
          <cell r="CF93">
            <v>250</v>
          </cell>
          <cell r="CG93">
            <v>406</v>
          </cell>
          <cell r="CJ93">
            <v>41152</v>
          </cell>
          <cell r="CP93">
            <v>250</v>
          </cell>
          <cell r="CQ93">
            <v>406</v>
          </cell>
          <cell r="CT93">
            <v>41182</v>
          </cell>
          <cell r="CZ93">
            <v>250</v>
          </cell>
          <cell r="DA93">
            <v>406</v>
          </cell>
          <cell r="DD93">
            <v>41213</v>
          </cell>
          <cell r="DJ93">
            <v>250</v>
          </cell>
          <cell r="DK93">
            <v>406</v>
          </cell>
          <cell r="DN93">
            <v>41243</v>
          </cell>
          <cell r="DT93">
            <v>250</v>
          </cell>
          <cell r="DU93">
            <v>406</v>
          </cell>
          <cell r="DX93">
            <v>41274</v>
          </cell>
        </row>
        <row r="95">
          <cell r="K95" t="str">
            <v>Account</v>
          </cell>
          <cell r="L95" t="str">
            <v>Dept</v>
          </cell>
          <cell r="M95" t="str">
            <v>Sum Amount</v>
          </cell>
          <cell r="N95" t="str">
            <v>Trans</v>
          </cell>
          <cell r="O95" t="str">
            <v>Product</v>
          </cell>
          <cell r="P95" t="str">
            <v>Sum Stat Amt</v>
          </cell>
          <cell r="Q95" t="str">
            <v>Period</v>
          </cell>
          <cell r="R95" t="str">
            <v>Date</v>
          </cell>
          <cell r="U95" t="str">
            <v>Account</v>
          </cell>
          <cell r="V95" t="str">
            <v>Dept</v>
          </cell>
          <cell r="W95" t="str">
            <v>Sum Amount</v>
          </cell>
          <cell r="X95" t="str">
            <v>Trans</v>
          </cell>
          <cell r="Y95" t="str">
            <v>Product</v>
          </cell>
          <cell r="Z95" t="str">
            <v>Sum Stat Amt</v>
          </cell>
          <cell r="AA95" t="str">
            <v>Period</v>
          </cell>
          <cell r="AB95" t="str">
            <v>Date</v>
          </cell>
          <cell r="AE95" t="str">
            <v>Account</v>
          </cell>
          <cell r="AF95" t="str">
            <v>Dept</v>
          </cell>
          <cell r="AG95" t="str">
            <v>Sum Amount</v>
          </cell>
          <cell r="AH95" t="str">
            <v>Trans</v>
          </cell>
          <cell r="AI95" t="str">
            <v>Product</v>
          </cell>
          <cell r="AJ95" t="str">
            <v>Sum Stat Amt</v>
          </cell>
          <cell r="AK95" t="str">
            <v>Period</v>
          </cell>
          <cell r="AL95" t="str">
            <v>Date</v>
          </cell>
          <cell r="AO95" t="str">
            <v>Account</v>
          </cell>
          <cell r="AP95" t="str">
            <v>Dept</v>
          </cell>
          <cell r="AQ95" t="str">
            <v>Sum Amount</v>
          </cell>
          <cell r="AR95" t="str">
            <v>Trans</v>
          </cell>
          <cell r="AS95" t="str">
            <v>Product</v>
          </cell>
          <cell r="AT95" t="str">
            <v>Sum Stat Amt</v>
          </cell>
          <cell r="AU95" t="str">
            <v>Period</v>
          </cell>
          <cell r="AV95" t="str">
            <v>Date</v>
          </cell>
          <cell r="AY95" t="str">
            <v>Account</v>
          </cell>
          <cell r="AZ95" t="str">
            <v>Dept</v>
          </cell>
          <cell r="BA95" t="str">
            <v>Sum Amount</v>
          </cell>
          <cell r="BB95" t="str">
            <v>Trans</v>
          </cell>
          <cell r="BC95" t="str">
            <v>Product</v>
          </cell>
          <cell r="BD95" t="str">
            <v>Sum Stat Amt</v>
          </cell>
          <cell r="BE95" t="str">
            <v>Period</v>
          </cell>
          <cell r="BF95" t="str">
            <v>Date</v>
          </cell>
          <cell r="BI95" t="str">
            <v>Account</v>
          </cell>
          <cell r="BJ95" t="str">
            <v>Dept</v>
          </cell>
          <cell r="BK95" t="str">
            <v>Sum Amount</v>
          </cell>
          <cell r="BL95" t="str">
            <v>Trans</v>
          </cell>
          <cell r="BM95" t="str">
            <v>Product</v>
          </cell>
          <cell r="BN95" t="str">
            <v>Sum Stat Amt</v>
          </cell>
          <cell r="BO95" t="str">
            <v>Period</v>
          </cell>
          <cell r="BP95" t="str">
            <v>Date</v>
          </cell>
          <cell r="BS95" t="str">
            <v>Account</v>
          </cell>
          <cell r="BT95" t="str">
            <v>Dept</v>
          </cell>
          <cell r="BU95" t="str">
            <v>Sum Amount</v>
          </cell>
          <cell r="BV95" t="str">
            <v>Trans</v>
          </cell>
          <cell r="BW95" t="str">
            <v>Product</v>
          </cell>
          <cell r="BX95" t="str">
            <v>Sum Stat Amt</v>
          </cell>
          <cell r="BY95" t="str">
            <v>Period</v>
          </cell>
          <cell r="BZ95" t="str">
            <v>Date</v>
          </cell>
          <cell r="CC95" t="str">
            <v>Account</v>
          </cell>
          <cell r="CD95" t="str">
            <v>Dept</v>
          </cell>
          <cell r="CE95" t="str">
            <v>Sum Amount</v>
          </cell>
          <cell r="CF95" t="str">
            <v>Trans</v>
          </cell>
          <cell r="CG95" t="str">
            <v>Product</v>
          </cell>
          <cell r="CH95" t="str">
            <v>Sum Stat Amt</v>
          </cell>
          <cell r="CI95" t="str">
            <v>Period</v>
          </cell>
          <cell r="CJ95" t="str">
            <v>Date</v>
          </cell>
          <cell r="CM95" t="str">
            <v>Account</v>
          </cell>
          <cell r="CN95" t="str">
            <v>Dept</v>
          </cell>
          <cell r="CO95" t="str">
            <v>Sum Amount</v>
          </cell>
          <cell r="CP95" t="str">
            <v>Trans</v>
          </cell>
          <cell r="CQ95" t="str">
            <v>Product</v>
          </cell>
          <cell r="CR95" t="str">
            <v>Sum Stat Amt</v>
          </cell>
          <cell r="CS95" t="str">
            <v>Period</v>
          </cell>
          <cell r="CT95" t="str">
            <v>Date</v>
          </cell>
          <cell r="CW95" t="str">
            <v>Account</v>
          </cell>
          <cell r="CX95" t="str">
            <v>Dept</v>
          </cell>
          <cell r="CY95" t="str">
            <v>Sum Amount</v>
          </cell>
          <cell r="CZ95" t="str">
            <v>Trans</v>
          </cell>
          <cell r="DA95" t="str">
            <v>Product</v>
          </cell>
          <cell r="DB95" t="str">
            <v>Sum Stat Amt</v>
          </cell>
          <cell r="DC95" t="str">
            <v>Period</v>
          </cell>
          <cell r="DD95" t="str">
            <v>Date</v>
          </cell>
          <cell r="DG95" t="str">
            <v>Account</v>
          </cell>
          <cell r="DH95" t="str">
            <v>Dept</v>
          </cell>
          <cell r="DI95" t="str">
            <v>Sum Amount</v>
          </cell>
          <cell r="DJ95" t="str">
            <v>Trans</v>
          </cell>
          <cell r="DK95" t="str">
            <v>Product</v>
          </cell>
          <cell r="DL95" t="str">
            <v>Sum Stat Amt</v>
          </cell>
          <cell r="DM95" t="str">
            <v>Period</v>
          </cell>
          <cell r="DN95" t="str">
            <v>Date</v>
          </cell>
          <cell r="DQ95" t="str">
            <v>Account</v>
          </cell>
          <cell r="DR95" t="str">
            <v>Dept</v>
          </cell>
          <cell r="DS95" t="str">
            <v>Sum Amount</v>
          </cell>
          <cell r="DT95" t="str">
            <v>Trans</v>
          </cell>
          <cell r="DU95" t="str">
            <v>Product</v>
          </cell>
          <cell r="DV95" t="str">
            <v>Sum Stat Amt</v>
          </cell>
          <cell r="DW95" t="str">
            <v>Period</v>
          </cell>
          <cell r="DX95" t="str">
            <v>Date</v>
          </cell>
        </row>
        <row r="96">
          <cell r="N96">
            <v>250</v>
          </cell>
          <cell r="O96">
            <v>416</v>
          </cell>
          <cell r="R96">
            <v>40939</v>
          </cell>
          <cell r="X96">
            <v>250</v>
          </cell>
          <cell r="Y96">
            <v>416</v>
          </cell>
          <cell r="AB96">
            <v>40968</v>
          </cell>
          <cell r="AH96">
            <v>250</v>
          </cell>
          <cell r="AI96">
            <v>416</v>
          </cell>
          <cell r="AL96">
            <v>40999</v>
          </cell>
          <cell r="AR96">
            <v>250</v>
          </cell>
          <cell r="AS96">
            <v>416</v>
          </cell>
          <cell r="AV96">
            <v>41029</v>
          </cell>
          <cell r="BB96">
            <v>250</v>
          </cell>
          <cell r="BC96">
            <v>416</v>
          </cell>
          <cell r="BF96">
            <v>41060</v>
          </cell>
          <cell r="BL96">
            <v>250</v>
          </cell>
          <cell r="BM96">
            <v>416</v>
          </cell>
          <cell r="BP96">
            <v>41090</v>
          </cell>
          <cell r="BV96">
            <v>250</v>
          </cell>
          <cell r="BW96">
            <v>416</v>
          </cell>
          <cell r="BZ96">
            <v>41121</v>
          </cell>
          <cell r="CF96">
            <v>250</v>
          </cell>
          <cell r="CG96">
            <v>416</v>
          </cell>
          <cell r="CJ96">
            <v>41152</v>
          </cell>
          <cell r="CP96">
            <v>250</v>
          </cell>
          <cell r="CQ96">
            <v>416</v>
          </cell>
          <cell r="CT96">
            <v>41182</v>
          </cell>
          <cell r="CZ96">
            <v>250</v>
          </cell>
          <cell r="DA96">
            <v>416</v>
          </cell>
          <cell r="DD96">
            <v>41213</v>
          </cell>
          <cell r="DJ96">
            <v>250</v>
          </cell>
          <cell r="DK96">
            <v>416</v>
          </cell>
          <cell r="DN96">
            <v>41243</v>
          </cell>
          <cell r="DT96">
            <v>250</v>
          </cell>
          <cell r="DU96">
            <v>416</v>
          </cell>
          <cell r="DX96">
            <v>41274</v>
          </cell>
        </row>
        <row r="98">
          <cell r="K98" t="str">
            <v>Account</v>
          </cell>
          <cell r="L98" t="str">
            <v>Dept</v>
          </cell>
          <cell r="M98" t="str">
            <v>Sum Amount</v>
          </cell>
          <cell r="N98" t="str">
            <v>Trans</v>
          </cell>
          <cell r="O98" t="str">
            <v>Product</v>
          </cell>
          <cell r="P98" t="str">
            <v>Sum Stat Amt</v>
          </cell>
          <cell r="Q98" t="str">
            <v>Period</v>
          </cell>
          <cell r="R98" t="str">
            <v>Date</v>
          </cell>
          <cell r="U98" t="str">
            <v>Account</v>
          </cell>
          <cell r="V98" t="str">
            <v>Dept</v>
          </cell>
          <cell r="W98" t="str">
            <v>Sum Amount</v>
          </cell>
          <cell r="X98" t="str">
            <v>Trans</v>
          </cell>
          <cell r="Y98" t="str">
            <v>Product</v>
          </cell>
          <cell r="Z98" t="str">
            <v>Sum Stat Amt</v>
          </cell>
          <cell r="AA98" t="str">
            <v>Period</v>
          </cell>
          <cell r="AB98" t="str">
            <v>Date</v>
          </cell>
          <cell r="AE98" t="str">
            <v>Account</v>
          </cell>
          <cell r="AF98" t="str">
            <v>Dept</v>
          </cell>
          <cell r="AG98" t="str">
            <v>Sum Amount</v>
          </cell>
          <cell r="AH98" t="str">
            <v>Trans</v>
          </cell>
          <cell r="AI98" t="str">
            <v>Product</v>
          </cell>
          <cell r="AJ98" t="str">
            <v>Sum Stat Amt</v>
          </cell>
          <cell r="AK98" t="str">
            <v>Period</v>
          </cell>
          <cell r="AL98" t="str">
            <v>Date</v>
          </cell>
          <cell r="AO98" t="str">
            <v>Account</v>
          </cell>
          <cell r="AP98" t="str">
            <v>Dept</v>
          </cell>
          <cell r="AQ98" t="str">
            <v>Sum Amount</v>
          </cell>
          <cell r="AR98" t="str">
            <v>Trans</v>
          </cell>
          <cell r="AS98" t="str">
            <v>Product</v>
          </cell>
          <cell r="AT98" t="str">
            <v>Sum Stat Amt</v>
          </cell>
          <cell r="AU98" t="str">
            <v>Period</v>
          </cell>
          <cell r="AV98" t="str">
            <v>Date</v>
          </cell>
          <cell r="AY98" t="str">
            <v>Account</v>
          </cell>
          <cell r="AZ98" t="str">
            <v>Dept</v>
          </cell>
          <cell r="BA98" t="str">
            <v>Sum Amount</v>
          </cell>
          <cell r="BB98" t="str">
            <v>Trans</v>
          </cell>
          <cell r="BC98" t="str">
            <v>Product</v>
          </cell>
          <cell r="BD98" t="str">
            <v>Sum Stat Amt</v>
          </cell>
          <cell r="BE98" t="str">
            <v>Period</v>
          </cell>
          <cell r="BF98" t="str">
            <v>Date</v>
          </cell>
          <cell r="BI98" t="str">
            <v>Account</v>
          </cell>
          <cell r="BJ98" t="str">
            <v>Dept</v>
          </cell>
          <cell r="BK98" t="str">
            <v>Sum Amount</v>
          </cell>
          <cell r="BL98" t="str">
            <v>Trans</v>
          </cell>
          <cell r="BM98" t="str">
            <v>Product</v>
          </cell>
          <cell r="BN98" t="str">
            <v>Sum Stat Amt</v>
          </cell>
          <cell r="BO98" t="str">
            <v>Period</v>
          </cell>
          <cell r="BP98" t="str">
            <v>Date</v>
          </cell>
          <cell r="BS98" t="str">
            <v>Account</v>
          </cell>
          <cell r="BT98" t="str">
            <v>Dept</v>
          </cell>
          <cell r="BU98" t="str">
            <v>Sum Amount</v>
          </cell>
          <cell r="BV98" t="str">
            <v>Trans</v>
          </cell>
          <cell r="BW98" t="str">
            <v>Product</v>
          </cell>
          <cell r="BX98" t="str">
            <v>Sum Stat Amt</v>
          </cell>
          <cell r="BY98" t="str">
            <v>Period</v>
          </cell>
          <cell r="BZ98" t="str">
            <v>Date</v>
          </cell>
          <cell r="CC98" t="str">
            <v>Account</v>
          </cell>
          <cell r="CD98" t="str">
            <v>Dept</v>
          </cell>
          <cell r="CE98" t="str">
            <v>Sum Amount</v>
          </cell>
          <cell r="CF98" t="str">
            <v>Trans</v>
          </cell>
          <cell r="CG98" t="str">
            <v>Product</v>
          </cell>
          <cell r="CH98" t="str">
            <v>Sum Stat Amt</v>
          </cell>
          <cell r="CI98" t="str">
            <v>Period</v>
          </cell>
          <cell r="CJ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W98" t="str">
            <v>Account</v>
          </cell>
          <cell r="CX98" t="str">
            <v>Dept</v>
          </cell>
          <cell r="CY98" t="str">
            <v>Sum Amount</v>
          </cell>
          <cell r="CZ98" t="str">
            <v>Trans</v>
          </cell>
          <cell r="DA98" t="str">
            <v>Product</v>
          </cell>
          <cell r="DB98" t="str">
            <v>Sum Stat Amt</v>
          </cell>
          <cell r="DC98" t="str">
            <v>Period</v>
          </cell>
          <cell r="DD98" t="str">
            <v>Date</v>
          </cell>
          <cell r="DG98" t="str">
            <v>Account</v>
          </cell>
          <cell r="DH98" t="str">
            <v>Dept</v>
          </cell>
          <cell r="DI98" t="str">
            <v>Sum Amount</v>
          </cell>
          <cell r="DJ98" t="str">
            <v>Trans</v>
          </cell>
          <cell r="DK98" t="str">
            <v>Product</v>
          </cell>
          <cell r="DL98" t="str">
            <v>Sum Stat Amt</v>
          </cell>
          <cell r="DM98" t="str">
            <v>Period</v>
          </cell>
          <cell r="DN98" t="str">
            <v>Date</v>
          </cell>
          <cell r="DQ98" t="str">
            <v>Account</v>
          </cell>
          <cell r="DR98" t="str">
            <v>Dept</v>
          </cell>
          <cell r="DS98" t="str">
            <v>Sum Amount</v>
          </cell>
          <cell r="DT98" t="str">
            <v>Trans</v>
          </cell>
          <cell r="DU98" t="str">
            <v>Product</v>
          </cell>
          <cell r="DV98" t="str">
            <v>Sum Stat Amt</v>
          </cell>
          <cell r="DW98" t="str">
            <v>Period</v>
          </cell>
          <cell r="DX98" t="str">
            <v>Date</v>
          </cell>
        </row>
        <row r="99">
          <cell r="N99">
            <v>203</v>
          </cell>
          <cell r="O99">
            <v>416</v>
          </cell>
          <cell r="R99">
            <v>40939</v>
          </cell>
          <cell r="X99">
            <v>203</v>
          </cell>
          <cell r="Y99">
            <v>416</v>
          </cell>
          <cell r="AB99">
            <v>40968</v>
          </cell>
          <cell r="AH99">
            <v>203</v>
          </cell>
          <cell r="AI99">
            <v>416</v>
          </cell>
          <cell r="AL99">
            <v>40999</v>
          </cell>
          <cell r="AR99">
            <v>203</v>
          </cell>
          <cell r="AS99">
            <v>416</v>
          </cell>
          <cell r="AV99">
            <v>41029</v>
          </cell>
          <cell r="BB99">
            <v>203</v>
          </cell>
          <cell r="BC99">
            <v>416</v>
          </cell>
          <cell r="BF99">
            <v>41060</v>
          </cell>
          <cell r="BL99">
            <v>203</v>
          </cell>
          <cell r="BM99">
            <v>416</v>
          </cell>
          <cell r="BP99">
            <v>41090</v>
          </cell>
          <cell r="BV99">
            <v>203</v>
          </cell>
          <cell r="BW99">
            <v>416</v>
          </cell>
          <cell r="BZ99">
            <v>41121</v>
          </cell>
          <cell r="CF99">
            <v>203</v>
          </cell>
          <cell r="CG99">
            <v>416</v>
          </cell>
          <cell r="CJ99">
            <v>41152</v>
          </cell>
          <cell r="CP99">
            <v>203</v>
          </cell>
          <cell r="CQ99">
            <v>416</v>
          </cell>
          <cell r="CT99">
            <v>41182</v>
          </cell>
          <cell r="CZ99">
            <v>203</v>
          </cell>
          <cell r="DA99">
            <v>416</v>
          </cell>
          <cell r="DD99">
            <v>41213</v>
          </cell>
          <cell r="DJ99">
            <v>203</v>
          </cell>
          <cell r="DK99">
            <v>416</v>
          </cell>
          <cell r="DN99">
            <v>41243</v>
          </cell>
          <cell r="DT99">
            <v>203</v>
          </cell>
          <cell r="DU99">
            <v>416</v>
          </cell>
          <cell r="DX99">
            <v>41274</v>
          </cell>
        </row>
        <row r="107">
          <cell r="K107" t="str">
            <v>Account</v>
          </cell>
          <cell r="L107" t="str">
            <v>Dept</v>
          </cell>
          <cell r="M107" t="str">
            <v>Sum Amount</v>
          </cell>
          <cell r="N107" t="str">
            <v>Trans</v>
          </cell>
          <cell r="O107" t="str">
            <v>Product</v>
          </cell>
          <cell r="P107" t="str">
            <v>Sum Stat Amt</v>
          </cell>
          <cell r="Q107" t="str">
            <v>Period</v>
          </cell>
          <cell r="R107" t="str">
            <v>Date</v>
          </cell>
          <cell r="U107" t="str">
            <v>Account</v>
          </cell>
          <cell r="V107" t="str">
            <v>Dept</v>
          </cell>
          <cell r="W107" t="str">
            <v>Sum Amount</v>
          </cell>
          <cell r="X107" t="str">
            <v>Trans</v>
          </cell>
          <cell r="Y107" t="str">
            <v>Product</v>
          </cell>
          <cell r="Z107" t="str">
            <v>Sum Stat Amt</v>
          </cell>
          <cell r="AA107" t="str">
            <v>Period</v>
          </cell>
          <cell r="AB107" t="str">
            <v>Date</v>
          </cell>
          <cell r="AE107" t="str">
            <v>Account</v>
          </cell>
          <cell r="AF107" t="str">
            <v>Dept</v>
          </cell>
          <cell r="AG107" t="str">
            <v>Sum Amount</v>
          </cell>
          <cell r="AH107" t="str">
            <v>Trans</v>
          </cell>
          <cell r="AI107" t="str">
            <v>Product</v>
          </cell>
          <cell r="AJ107" t="str">
            <v>Sum Stat Amt</v>
          </cell>
          <cell r="AK107" t="str">
            <v>Period</v>
          </cell>
          <cell r="AL107" t="str">
            <v>Date</v>
          </cell>
          <cell r="AO107" t="str">
            <v>Account</v>
          </cell>
          <cell r="AP107" t="str">
            <v>Dept</v>
          </cell>
          <cell r="AQ107" t="str">
            <v>Sum Amount</v>
          </cell>
          <cell r="AR107" t="str">
            <v>Trans</v>
          </cell>
          <cell r="AS107" t="str">
            <v>Product</v>
          </cell>
          <cell r="AT107" t="str">
            <v>Sum Stat Amt</v>
          </cell>
          <cell r="AU107" t="str">
            <v>Period</v>
          </cell>
          <cell r="AV107" t="str">
            <v>Date</v>
          </cell>
          <cell r="AY107" t="str">
            <v>Account</v>
          </cell>
          <cell r="AZ107" t="str">
            <v>Dept</v>
          </cell>
          <cell r="BA107" t="str">
            <v>Sum Amount</v>
          </cell>
          <cell r="BB107" t="str">
            <v>Trans</v>
          </cell>
          <cell r="BC107" t="str">
            <v>Product</v>
          </cell>
          <cell r="BD107" t="str">
            <v>Sum Stat Amt</v>
          </cell>
          <cell r="BE107" t="str">
            <v>Period</v>
          </cell>
          <cell r="BF107" t="str">
            <v>Date</v>
          </cell>
          <cell r="BI107" t="str">
            <v>Account</v>
          </cell>
          <cell r="BJ107" t="str">
            <v>Dept</v>
          </cell>
          <cell r="BK107" t="str">
            <v>Sum Amount</v>
          </cell>
          <cell r="BL107" t="str">
            <v>Trans</v>
          </cell>
          <cell r="BM107" t="str">
            <v>Product</v>
          </cell>
          <cell r="BN107" t="str">
            <v>Sum Stat Amt</v>
          </cell>
          <cell r="BO107" t="str">
            <v>Period</v>
          </cell>
          <cell r="BP107" t="str">
            <v>Date</v>
          </cell>
          <cell r="BS107" t="str">
            <v>Account</v>
          </cell>
          <cell r="BT107" t="str">
            <v>Dept</v>
          </cell>
          <cell r="BU107" t="str">
            <v>Sum Amount</v>
          </cell>
          <cell r="BV107" t="str">
            <v>Trans</v>
          </cell>
          <cell r="BW107" t="str">
            <v>Product</v>
          </cell>
          <cell r="BX107" t="str">
            <v>Sum Stat Amt</v>
          </cell>
          <cell r="BY107" t="str">
            <v>Period</v>
          </cell>
          <cell r="BZ107" t="str">
            <v>Date</v>
          </cell>
          <cell r="CC107" t="str">
            <v>Account</v>
          </cell>
          <cell r="CD107" t="str">
            <v>Dept</v>
          </cell>
          <cell r="CE107" t="str">
            <v>Sum Amount</v>
          </cell>
          <cell r="CF107" t="str">
            <v>Trans</v>
          </cell>
          <cell r="CG107" t="str">
            <v>Product</v>
          </cell>
          <cell r="CH107" t="str">
            <v>Sum Stat Amt</v>
          </cell>
          <cell r="CI107" t="str">
            <v>Period</v>
          </cell>
          <cell r="CJ107" t="str">
            <v>Date</v>
          </cell>
          <cell r="CM107" t="str">
            <v>Account</v>
          </cell>
          <cell r="CN107" t="str">
            <v>Dept</v>
          </cell>
          <cell r="CO107" t="str">
            <v>Sum Amount</v>
          </cell>
          <cell r="CP107" t="str">
            <v>Trans</v>
          </cell>
          <cell r="CQ107" t="str">
            <v>Product</v>
          </cell>
          <cell r="CR107" t="str">
            <v>Sum Stat Amt</v>
          </cell>
          <cell r="CS107" t="str">
            <v>Period</v>
          </cell>
          <cell r="CT107" t="str">
            <v>Date</v>
          </cell>
          <cell r="CW107" t="str">
            <v>Account</v>
          </cell>
          <cell r="CX107" t="str">
            <v>Dept</v>
          </cell>
          <cell r="CY107" t="str">
            <v>Sum Amount</v>
          </cell>
          <cell r="CZ107" t="str">
            <v>Trans</v>
          </cell>
          <cell r="DA107" t="str">
            <v>Product</v>
          </cell>
          <cell r="DB107" t="str">
            <v>Sum Stat Amt</v>
          </cell>
          <cell r="DC107" t="str">
            <v>Period</v>
          </cell>
          <cell r="DD107" t="str">
            <v>Date</v>
          </cell>
          <cell r="DG107" t="str">
            <v>Account</v>
          </cell>
          <cell r="DH107" t="str">
            <v>Dept</v>
          </cell>
          <cell r="DI107" t="str">
            <v>Sum Amount</v>
          </cell>
          <cell r="DJ107" t="str">
            <v>Trans</v>
          </cell>
          <cell r="DK107" t="str">
            <v>Product</v>
          </cell>
          <cell r="DL107" t="str">
            <v>Sum Stat Amt</v>
          </cell>
          <cell r="DM107" t="str">
            <v>Period</v>
          </cell>
          <cell r="DN107" t="str">
            <v>Date</v>
          </cell>
          <cell r="DQ107" t="str">
            <v>Account</v>
          </cell>
          <cell r="DR107" t="str">
            <v>Dept</v>
          </cell>
          <cell r="DS107" t="str">
            <v>Sum Amount</v>
          </cell>
          <cell r="DT107" t="str">
            <v>Trans</v>
          </cell>
          <cell r="DU107" t="str">
            <v>Product</v>
          </cell>
          <cell r="DV107" t="str">
            <v>Sum Stat Amt</v>
          </cell>
          <cell r="DW107" t="str">
            <v>Period</v>
          </cell>
          <cell r="DX107" t="str">
            <v>Date</v>
          </cell>
        </row>
        <row r="108">
          <cell r="N108">
            <v>202</v>
          </cell>
          <cell r="O108">
            <v>404</v>
          </cell>
          <cell r="R108">
            <v>40939</v>
          </cell>
          <cell r="X108">
            <v>202</v>
          </cell>
          <cell r="Y108">
            <v>404</v>
          </cell>
          <cell r="AB108">
            <v>40968</v>
          </cell>
          <cell r="AH108">
            <v>202</v>
          </cell>
          <cell r="AI108">
            <v>404</v>
          </cell>
          <cell r="AL108">
            <v>40999</v>
          </cell>
          <cell r="AR108">
            <v>202</v>
          </cell>
          <cell r="AS108">
            <v>404</v>
          </cell>
          <cell r="AV108">
            <v>41029</v>
          </cell>
          <cell r="BB108">
            <v>202</v>
          </cell>
          <cell r="BC108">
            <v>404</v>
          </cell>
          <cell r="BF108">
            <v>41060</v>
          </cell>
          <cell r="BL108">
            <v>202</v>
          </cell>
          <cell r="BM108">
            <v>404</v>
          </cell>
          <cell r="BP108">
            <v>41090</v>
          </cell>
          <cell r="BV108">
            <v>202</v>
          </cell>
          <cell r="BW108">
            <v>404</v>
          </cell>
          <cell r="BZ108">
            <v>41121</v>
          </cell>
          <cell r="CF108">
            <v>202</v>
          </cell>
          <cell r="CG108">
            <v>404</v>
          </cell>
          <cell r="CJ108">
            <v>41152</v>
          </cell>
          <cell r="CP108">
            <v>202</v>
          </cell>
          <cell r="CQ108">
            <v>404</v>
          </cell>
          <cell r="CT108">
            <v>41182</v>
          </cell>
          <cell r="CZ108">
            <v>202</v>
          </cell>
          <cell r="DA108">
            <v>404</v>
          </cell>
          <cell r="DD108">
            <v>41213</v>
          </cell>
          <cell r="DJ108">
            <v>202</v>
          </cell>
          <cell r="DK108">
            <v>404</v>
          </cell>
          <cell r="DN108">
            <v>41243</v>
          </cell>
          <cell r="DT108">
            <v>202</v>
          </cell>
          <cell r="DU108">
            <v>404</v>
          </cell>
          <cell r="DX108">
            <v>41274</v>
          </cell>
        </row>
        <row r="110">
          <cell r="K110" t="str">
            <v>Account</v>
          </cell>
          <cell r="L110" t="str">
            <v>Dept</v>
          </cell>
          <cell r="M110" t="str">
            <v>Sum Amount</v>
          </cell>
          <cell r="N110" t="str">
            <v>Trans</v>
          </cell>
          <cell r="O110" t="str">
            <v>Product</v>
          </cell>
          <cell r="P110" t="str">
            <v>Sum Stat Amt</v>
          </cell>
          <cell r="Q110" t="str">
            <v>Period</v>
          </cell>
          <cell r="R110" t="str">
            <v>Date</v>
          </cell>
          <cell r="U110" t="str">
            <v>Account</v>
          </cell>
          <cell r="V110" t="str">
            <v>Dept</v>
          </cell>
          <cell r="W110" t="str">
            <v>Sum Amount</v>
          </cell>
          <cell r="X110" t="str">
            <v>Trans</v>
          </cell>
          <cell r="Y110" t="str">
            <v>Product</v>
          </cell>
          <cell r="Z110" t="str">
            <v>Sum Stat Amt</v>
          </cell>
          <cell r="AA110" t="str">
            <v>Period</v>
          </cell>
          <cell r="AB110" t="str">
            <v>Date</v>
          </cell>
          <cell r="AE110" t="str">
            <v>Account</v>
          </cell>
          <cell r="AF110" t="str">
            <v>Dept</v>
          </cell>
          <cell r="AG110" t="str">
            <v>Sum Amount</v>
          </cell>
          <cell r="AH110" t="str">
            <v>Trans</v>
          </cell>
          <cell r="AI110" t="str">
            <v>Product</v>
          </cell>
          <cell r="AJ110" t="str">
            <v>Sum Stat Amt</v>
          </cell>
          <cell r="AK110" t="str">
            <v>Period</v>
          </cell>
          <cell r="AL110" t="str">
            <v>Date</v>
          </cell>
          <cell r="AO110" t="str">
            <v>Account</v>
          </cell>
          <cell r="AP110" t="str">
            <v>Dept</v>
          </cell>
          <cell r="AQ110" t="str">
            <v>Sum Amount</v>
          </cell>
          <cell r="AR110" t="str">
            <v>Trans</v>
          </cell>
          <cell r="AS110" t="str">
            <v>Product</v>
          </cell>
          <cell r="AT110" t="str">
            <v>Sum Stat Amt</v>
          </cell>
          <cell r="AU110" t="str">
            <v>Period</v>
          </cell>
          <cell r="AV110" t="str">
            <v>Date</v>
          </cell>
          <cell r="AY110" t="str">
            <v>Account</v>
          </cell>
          <cell r="AZ110" t="str">
            <v>Dept</v>
          </cell>
          <cell r="BA110" t="str">
            <v>Sum Amount</v>
          </cell>
          <cell r="BB110" t="str">
            <v>Trans</v>
          </cell>
          <cell r="BC110" t="str">
            <v>Product</v>
          </cell>
          <cell r="BD110" t="str">
            <v>Sum Stat Amt</v>
          </cell>
          <cell r="BE110" t="str">
            <v>Period</v>
          </cell>
          <cell r="BF110" t="str">
            <v>Date</v>
          </cell>
          <cell r="BI110" t="str">
            <v>Account</v>
          </cell>
          <cell r="BJ110" t="str">
            <v>Dept</v>
          </cell>
          <cell r="BK110" t="str">
            <v>Sum Amount</v>
          </cell>
          <cell r="BL110" t="str">
            <v>Trans</v>
          </cell>
          <cell r="BM110" t="str">
            <v>Product</v>
          </cell>
          <cell r="BN110" t="str">
            <v>Sum Stat Amt</v>
          </cell>
          <cell r="BO110" t="str">
            <v>Period</v>
          </cell>
          <cell r="BP110" t="str">
            <v>Date</v>
          </cell>
          <cell r="BS110" t="str">
            <v>Account</v>
          </cell>
          <cell r="BT110" t="str">
            <v>Dept</v>
          </cell>
          <cell r="BU110" t="str">
            <v>Sum Amount</v>
          </cell>
          <cell r="BV110" t="str">
            <v>Trans</v>
          </cell>
          <cell r="BW110" t="str">
            <v>Product</v>
          </cell>
          <cell r="BX110" t="str">
            <v>Sum Stat Amt</v>
          </cell>
          <cell r="BY110" t="str">
            <v>Period</v>
          </cell>
          <cell r="BZ110" t="str">
            <v>Date</v>
          </cell>
          <cell r="CC110" t="str">
            <v>Account</v>
          </cell>
          <cell r="CD110" t="str">
            <v>Dept</v>
          </cell>
          <cell r="CE110" t="str">
            <v>Sum Amount</v>
          </cell>
          <cell r="CF110" t="str">
            <v>Trans</v>
          </cell>
          <cell r="CG110" t="str">
            <v>Product</v>
          </cell>
          <cell r="CH110" t="str">
            <v>Sum Stat Amt</v>
          </cell>
          <cell r="CI110" t="str">
            <v>Period</v>
          </cell>
          <cell r="CJ110" t="str">
            <v>Date</v>
          </cell>
          <cell r="CM110" t="str">
            <v>Account</v>
          </cell>
          <cell r="CN110" t="str">
            <v>Dept</v>
          </cell>
          <cell r="CO110" t="str">
            <v>Sum Amount</v>
          </cell>
          <cell r="CP110" t="str">
            <v>Trans</v>
          </cell>
          <cell r="CQ110" t="str">
            <v>Product</v>
          </cell>
          <cell r="CR110" t="str">
            <v>Sum Stat Amt</v>
          </cell>
          <cell r="CS110" t="str">
            <v>Period</v>
          </cell>
          <cell r="CT110" t="str">
            <v>Date</v>
          </cell>
          <cell r="CW110" t="str">
            <v>Account</v>
          </cell>
          <cell r="CX110" t="str">
            <v>Dept</v>
          </cell>
          <cell r="CY110" t="str">
            <v>Sum Amount</v>
          </cell>
          <cell r="CZ110" t="str">
            <v>Trans</v>
          </cell>
          <cell r="DA110" t="str">
            <v>Product</v>
          </cell>
          <cell r="DB110" t="str">
            <v>Sum Stat Amt</v>
          </cell>
          <cell r="DC110" t="str">
            <v>Period</v>
          </cell>
          <cell r="DD110" t="str">
            <v>Date</v>
          </cell>
          <cell r="DG110" t="str">
            <v>Account</v>
          </cell>
          <cell r="DH110" t="str">
            <v>Dept</v>
          </cell>
          <cell r="DI110" t="str">
            <v>Sum Amount</v>
          </cell>
          <cell r="DJ110" t="str">
            <v>Trans</v>
          </cell>
          <cell r="DK110" t="str">
            <v>Product</v>
          </cell>
          <cell r="DL110" t="str">
            <v>Sum Stat Amt</v>
          </cell>
          <cell r="DM110" t="str">
            <v>Period</v>
          </cell>
          <cell r="DN110" t="str">
            <v>Date</v>
          </cell>
          <cell r="DQ110" t="str">
            <v>Account</v>
          </cell>
          <cell r="DR110" t="str">
            <v>Dept</v>
          </cell>
          <cell r="DS110" t="str">
            <v>Sum Amount</v>
          </cell>
          <cell r="DT110" t="str">
            <v>Trans</v>
          </cell>
          <cell r="DU110" t="str">
            <v>Product</v>
          </cell>
          <cell r="DV110" t="str">
            <v>Sum Stat Amt</v>
          </cell>
          <cell r="DW110" t="str">
            <v>Period</v>
          </cell>
          <cell r="DX110" t="str">
            <v>Date</v>
          </cell>
        </row>
        <row r="111">
          <cell r="N111">
            <v>203</v>
          </cell>
          <cell r="O111">
            <v>404</v>
          </cell>
          <cell r="R111">
            <v>40939</v>
          </cell>
          <cell r="X111">
            <v>203</v>
          </cell>
          <cell r="Y111">
            <v>404</v>
          </cell>
          <cell r="AB111">
            <v>40968</v>
          </cell>
          <cell r="AH111">
            <v>203</v>
          </cell>
          <cell r="AI111">
            <v>404</v>
          </cell>
          <cell r="AL111">
            <v>40999</v>
          </cell>
          <cell r="AR111">
            <v>203</v>
          </cell>
          <cell r="AS111">
            <v>404</v>
          </cell>
          <cell r="AV111">
            <v>41029</v>
          </cell>
          <cell r="BB111">
            <v>203</v>
          </cell>
          <cell r="BC111">
            <v>404</v>
          </cell>
          <cell r="BF111">
            <v>41060</v>
          </cell>
          <cell r="BL111">
            <v>203</v>
          </cell>
          <cell r="BM111">
            <v>404</v>
          </cell>
          <cell r="BP111">
            <v>41090</v>
          </cell>
          <cell r="BV111">
            <v>203</v>
          </cell>
          <cell r="BW111">
            <v>404</v>
          </cell>
          <cell r="BZ111">
            <v>41121</v>
          </cell>
          <cell r="CF111">
            <v>203</v>
          </cell>
          <cell r="CG111">
            <v>404</v>
          </cell>
          <cell r="CJ111">
            <v>41152</v>
          </cell>
          <cell r="CP111">
            <v>203</v>
          </cell>
          <cell r="CQ111">
            <v>404</v>
          </cell>
          <cell r="CT111">
            <v>41182</v>
          </cell>
          <cell r="CZ111">
            <v>203</v>
          </cell>
          <cell r="DA111">
            <v>404</v>
          </cell>
          <cell r="DD111">
            <v>41213</v>
          </cell>
          <cell r="DJ111">
            <v>203</v>
          </cell>
          <cell r="DK111">
            <v>404</v>
          </cell>
          <cell r="DN111">
            <v>41243</v>
          </cell>
          <cell r="DT111">
            <v>203</v>
          </cell>
          <cell r="DU111">
            <v>404</v>
          </cell>
          <cell r="DX111">
            <v>41274</v>
          </cell>
        </row>
        <row r="113">
          <cell r="K113" t="str">
            <v>Account</v>
          </cell>
          <cell r="L113" t="str">
            <v>Dept</v>
          </cell>
          <cell r="M113" t="str">
            <v>Sum Amount</v>
          </cell>
          <cell r="N113" t="str">
            <v>Trans</v>
          </cell>
          <cell r="O113" t="str">
            <v>Product</v>
          </cell>
          <cell r="P113" t="str">
            <v>Sum Stat Amt</v>
          </cell>
          <cell r="Q113" t="str">
            <v>Period</v>
          </cell>
          <cell r="R113" t="str">
            <v>Date</v>
          </cell>
          <cell r="U113" t="str">
            <v>Account</v>
          </cell>
          <cell r="V113" t="str">
            <v>Dept</v>
          </cell>
          <cell r="W113" t="str">
            <v>Sum Amount</v>
          </cell>
          <cell r="X113" t="str">
            <v>Trans</v>
          </cell>
          <cell r="Y113" t="str">
            <v>Product</v>
          </cell>
          <cell r="Z113" t="str">
            <v>Sum Stat Amt</v>
          </cell>
          <cell r="AA113" t="str">
            <v>Period</v>
          </cell>
          <cell r="AB113" t="str">
            <v>Date</v>
          </cell>
          <cell r="AE113" t="str">
            <v>Account</v>
          </cell>
          <cell r="AF113" t="str">
            <v>Dept</v>
          </cell>
          <cell r="AG113" t="str">
            <v>Sum Amount</v>
          </cell>
          <cell r="AH113" t="str">
            <v>Trans</v>
          </cell>
          <cell r="AI113" t="str">
            <v>Product</v>
          </cell>
          <cell r="AJ113" t="str">
            <v>Sum Stat Amt</v>
          </cell>
          <cell r="AK113" t="str">
            <v>Period</v>
          </cell>
          <cell r="AL113" t="str">
            <v>Date</v>
          </cell>
          <cell r="AO113" t="str">
            <v>Account</v>
          </cell>
          <cell r="AP113" t="str">
            <v>Dept</v>
          </cell>
          <cell r="AQ113" t="str">
            <v>Sum Amount</v>
          </cell>
          <cell r="AR113" t="str">
            <v>Trans</v>
          </cell>
          <cell r="AS113" t="str">
            <v>Product</v>
          </cell>
          <cell r="AT113" t="str">
            <v>Sum Stat Amt</v>
          </cell>
          <cell r="AU113" t="str">
            <v>Period</v>
          </cell>
          <cell r="AV113" t="str">
            <v>Date</v>
          </cell>
          <cell r="AY113" t="str">
            <v>Account</v>
          </cell>
          <cell r="AZ113" t="str">
            <v>Dept</v>
          </cell>
          <cell r="BA113" t="str">
            <v>Sum Amount</v>
          </cell>
          <cell r="BB113" t="str">
            <v>Trans</v>
          </cell>
          <cell r="BC113" t="str">
            <v>Product</v>
          </cell>
          <cell r="BD113" t="str">
            <v>Sum Stat Amt</v>
          </cell>
          <cell r="BE113" t="str">
            <v>Period</v>
          </cell>
          <cell r="BF113" t="str">
            <v>Date</v>
          </cell>
          <cell r="BI113" t="str">
            <v>Account</v>
          </cell>
          <cell r="BJ113" t="str">
            <v>Dept</v>
          </cell>
          <cell r="BK113" t="str">
            <v>Sum Amount</v>
          </cell>
          <cell r="BL113" t="str">
            <v>Trans</v>
          </cell>
          <cell r="BM113" t="str">
            <v>Product</v>
          </cell>
          <cell r="BN113" t="str">
            <v>Sum Stat Amt</v>
          </cell>
          <cell r="BO113" t="str">
            <v>Period</v>
          </cell>
          <cell r="BP113" t="str">
            <v>Date</v>
          </cell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  <cell r="CC113" t="str">
            <v>Account</v>
          </cell>
          <cell r="CD113" t="str">
            <v>Dept</v>
          </cell>
          <cell r="CE113" t="str">
            <v>Sum Amount</v>
          </cell>
          <cell r="CF113" t="str">
            <v>Trans</v>
          </cell>
          <cell r="CG113" t="str">
            <v>Product</v>
          </cell>
          <cell r="CH113" t="str">
            <v>Sum Stat Amt</v>
          </cell>
          <cell r="CI113" t="str">
            <v>Period</v>
          </cell>
          <cell r="CJ113" t="str">
            <v>Date</v>
          </cell>
          <cell r="CM113" t="str">
            <v>Account</v>
          </cell>
          <cell r="CN113" t="str">
            <v>Dept</v>
          </cell>
          <cell r="CO113" t="str">
            <v>Sum Amount</v>
          </cell>
          <cell r="CP113" t="str">
            <v>Trans</v>
          </cell>
          <cell r="CQ113" t="str">
            <v>Product</v>
          </cell>
          <cell r="CR113" t="str">
            <v>Sum Stat Amt</v>
          </cell>
          <cell r="CS113" t="str">
            <v>Period</v>
          </cell>
          <cell r="CT113" t="str">
            <v>Date</v>
          </cell>
          <cell r="CW113" t="str">
            <v>Account</v>
          </cell>
          <cell r="CX113" t="str">
            <v>Dept</v>
          </cell>
          <cell r="CY113" t="str">
            <v>Sum Amount</v>
          </cell>
          <cell r="CZ113" t="str">
            <v>Trans</v>
          </cell>
          <cell r="DA113" t="str">
            <v>Product</v>
          </cell>
          <cell r="DB113" t="str">
            <v>Sum Stat Amt</v>
          </cell>
          <cell r="DC113" t="str">
            <v>Period</v>
          </cell>
          <cell r="DD113" t="str">
            <v>Date</v>
          </cell>
          <cell r="DG113" t="str">
            <v>Account</v>
          </cell>
          <cell r="DH113" t="str">
            <v>Dept</v>
          </cell>
          <cell r="DI113" t="str">
            <v>Sum Amount</v>
          </cell>
          <cell r="DJ113" t="str">
            <v>Trans</v>
          </cell>
          <cell r="DK113" t="str">
            <v>Product</v>
          </cell>
          <cell r="DL113" t="str">
            <v>Sum Stat Amt</v>
          </cell>
          <cell r="DM113" t="str">
            <v>Period</v>
          </cell>
          <cell r="DN113" t="str">
            <v>Date</v>
          </cell>
          <cell r="DQ113" t="str">
            <v>Account</v>
          </cell>
          <cell r="DR113" t="str">
            <v>Dept</v>
          </cell>
          <cell r="DS113" t="str">
            <v>Sum Amount</v>
          </cell>
          <cell r="DT113" t="str">
            <v>Trans</v>
          </cell>
          <cell r="DU113" t="str">
            <v>Product</v>
          </cell>
          <cell r="DV113" t="str">
            <v>Sum Stat Amt</v>
          </cell>
          <cell r="DW113" t="str">
            <v>Period</v>
          </cell>
          <cell r="DX113" t="str">
            <v>Date</v>
          </cell>
        </row>
        <row r="114">
          <cell r="N114">
            <v>204</v>
          </cell>
          <cell r="O114">
            <v>404</v>
          </cell>
          <cell r="R114">
            <v>40939</v>
          </cell>
          <cell r="X114">
            <v>204</v>
          </cell>
          <cell r="Y114">
            <v>404</v>
          </cell>
          <cell r="AB114">
            <v>40968</v>
          </cell>
          <cell r="AH114">
            <v>204</v>
          </cell>
          <cell r="AI114">
            <v>404</v>
          </cell>
          <cell r="AL114">
            <v>40999</v>
          </cell>
          <cell r="AR114">
            <v>204</v>
          </cell>
          <cell r="AS114">
            <v>404</v>
          </cell>
          <cell r="AV114">
            <v>41029</v>
          </cell>
          <cell r="BB114">
            <v>204</v>
          </cell>
          <cell r="BC114">
            <v>404</v>
          </cell>
          <cell r="BF114">
            <v>41060</v>
          </cell>
          <cell r="BL114">
            <v>204</v>
          </cell>
          <cell r="BM114">
            <v>404</v>
          </cell>
          <cell r="BP114">
            <v>41090</v>
          </cell>
          <cell r="BV114">
            <v>204</v>
          </cell>
          <cell r="BW114">
            <v>404</v>
          </cell>
          <cell r="BZ114">
            <v>41121</v>
          </cell>
          <cell r="CF114">
            <v>204</v>
          </cell>
          <cell r="CG114">
            <v>404</v>
          </cell>
          <cell r="CJ114">
            <v>41152</v>
          </cell>
          <cell r="CP114">
            <v>204</v>
          </cell>
          <cell r="CQ114">
            <v>404</v>
          </cell>
          <cell r="CT114">
            <v>41182</v>
          </cell>
          <cell r="CZ114">
            <v>204</v>
          </cell>
          <cell r="DA114">
            <v>404</v>
          </cell>
          <cell r="DD114">
            <v>41213</v>
          </cell>
          <cell r="DJ114">
            <v>204</v>
          </cell>
          <cell r="DK114">
            <v>404</v>
          </cell>
          <cell r="DN114">
            <v>41243</v>
          </cell>
          <cell r="DT114">
            <v>204</v>
          </cell>
          <cell r="DU114">
            <v>404</v>
          </cell>
          <cell r="DX114">
            <v>41274</v>
          </cell>
        </row>
        <row r="116">
          <cell r="K116" t="str">
            <v>Account</v>
          </cell>
          <cell r="L116" t="str">
            <v>Dept</v>
          </cell>
          <cell r="M116" t="str">
            <v>Sum Amount</v>
          </cell>
          <cell r="N116" t="str">
            <v>Trans</v>
          </cell>
          <cell r="O116" t="str">
            <v>Product</v>
          </cell>
          <cell r="P116" t="str">
            <v>Sum Stat Amt</v>
          </cell>
          <cell r="Q116" t="str">
            <v>Period</v>
          </cell>
          <cell r="R116" t="str">
            <v>Date</v>
          </cell>
          <cell r="U116" t="str">
            <v>Account</v>
          </cell>
          <cell r="V116" t="str">
            <v>Dept</v>
          </cell>
          <cell r="W116" t="str">
            <v>Sum Amount</v>
          </cell>
          <cell r="X116" t="str">
            <v>Trans</v>
          </cell>
          <cell r="Y116" t="str">
            <v>Product</v>
          </cell>
          <cell r="Z116" t="str">
            <v>Sum Stat Amt</v>
          </cell>
          <cell r="AA116" t="str">
            <v>Period</v>
          </cell>
          <cell r="AB116" t="str">
            <v>Date</v>
          </cell>
          <cell r="AE116" t="str">
            <v>Account</v>
          </cell>
          <cell r="AF116" t="str">
            <v>Dept</v>
          </cell>
          <cell r="AG116" t="str">
            <v>Sum Amount</v>
          </cell>
          <cell r="AH116" t="str">
            <v>Trans</v>
          </cell>
          <cell r="AI116" t="str">
            <v>Product</v>
          </cell>
          <cell r="AJ116" t="str">
            <v>Sum Stat Amt</v>
          </cell>
          <cell r="AK116" t="str">
            <v>Period</v>
          </cell>
          <cell r="AL116" t="str">
            <v>Date</v>
          </cell>
          <cell r="AO116" t="str">
            <v>Account</v>
          </cell>
          <cell r="AP116" t="str">
            <v>Dept</v>
          </cell>
          <cell r="AQ116" t="str">
            <v>Sum Amount</v>
          </cell>
          <cell r="AR116" t="str">
            <v>Trans</v>
          </cell>
          <cell r="AS116" t="str">
            <v>Product</v>
          </cell>
          <cell r="AT116" t="str">
            <v>Sum Stat Amt</v>
          </cell>
          <cell r="AU116" t="str">
            <v>Period</v>
          </cell>
          <cell r="AV116" t="str">
            <v>Date</v>
          </cell>
          <cell r="AY116" t="str">
            <v>Account</v>
          </cell>
          <cell r="AZ116" t="str">
            <v>Dept</v>
          </cell>
          <cell r="BA116" t="str">
            <v>Sum Amount</v>
          </cell>
          <cell r="BB116" t="str">
            <v>Trans</v>
          </cell>
          <cell r="BC116" t="str">
            <v>Product</v>
          </cell>
          <cell r="BD116" t="str">
            <v>Sum Stat Amt</v>
          </cell>
          <cell r="BE116" t="str">
            <v>Period</v>
          </cell>
          <cell r="BF116" t="str">
            <v>Date</v>
          </cell>
          <cell r="BI116" t="str">
            <v>Account</v>
          </cell>
          <cell r="BJ116" t="str">
            <v>Dept</v>
          </cell>
          <cell r="BK116" t="str">
            <v>Sum Amount</v>
          </cell>
          <cell r="BL116" t="str">
            <v>Trans</v>
          </cell>
          <cell r="BM116" t="str">
            <v>Product</v>
          </cell>
          <cell r="BN116" t="str">
            <v>Sum Stat Amt</v>
          </cell>
          <cell r="BO116" t="str">
            <v>Period</v>
          </cell>
          <cell r="BP116" t="str">
            <v>Date</v>
          </cell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  <cell r="CC116" t="str">
            <v>Account</v>
          </cell>
          <cell r="CD116" t="str">
            <v>Dept</v>
          </cell>
          <cell r="CE116" t="str">
            <v>Sum Amount</v>
          </cell>
          <cell r="CF116" t="str">
            <v>Trans</v>
          </cell>
          <cell r="CG116" t="str">
            <v>Product</v>
          </cell>
          <cell r="CH116" t="str">
            <v>Sum Stat Amt</v>
          </cell>
          <cell r="CI116" t="str">
            <v>Period</v>
          </cell>
          <cell r="CJ116" t="str">
            <v>Date</v>
          </cell>
          <cell r="CM116" t="str">
            <v>Account</v>
          </cell>
          <cell r="CN116" t="str">
            <v>Dept</v>
          </cell>
          <cell r="CO116" t="str">
            <v>Sum Amount</v>
          </cell>
          <cell r="CP116" t="str">
            <v>Trans</v>
          </cell>
          <cell r="CQ116" t="str">
            <v>Product</v>
          </cell>
          <cell r="CR116" t="str">
            <v>Sum Stat Amt</v>
          </cell>
          <cell r="CS116" t="str">
            <v>Period</v>
          </cell>
          <cell r="CT116" t="str">
            <v>Date</v>
          </cell>
          <cell r="CW116" t="str">
            <v>Account</v>
          </cell>
          <cell r="CX116" t="str">
            <v>Dept</v>
          </cell>
          <cell r="CY116" t="str">
            <v>Sum Amount</v>
          </cell>
          <cell r="CZ116" t="str">
            <v>Trans</v>
          </cell>
          <cell r="DA116" t="str">
            <v>Product</v>
          </cell>
          <cell r="DB116" t="str">
            <v>Sum Stat Amt</v>
          </cell>
          <cell r="DC116" t="str">
            <v>Period</v>
          </cell>
          <cell r="DD116" t="str">
            <v>Date</v>
          </cell>
          <cell r="DG116" t="str">
            <v>Account</v>
          </cell>
          <cell r="DH116" t="str">
            <v>Dept</v>
          </cell>
          <cell r="DI116" t="str">
            <v>Sum Amount</v>
          </cell>
          <cell r="DJ116" t="str">
            <v>Trans</v>
          </cell>
          <cell r="DK116" t="str">
            <v>Product</v>
          </cell>
          <cell r="DL116" t="str">
            <v>Sum Stat Amt</v>
          </cell>
          <cell r="DM116" t="str">
            <v>Period</v>
          </cell>
          <cell r="DN116" t="str">
            <v>Date</v>
          </cell>
          <cell r="DQ116" t="str">
            <v>Account</v>
          </cell>
          <cell r="DR116" t="str">
            <v>Dept</v>
          </cell>
          <cell r="DS116" t="str">
            <v>Sum Amount</v>
          </cell>
          <cell r="DT116" t="str">
            <v>Trans</v>
          </cell>
          <cell r="DU116" t="str">
            <v>Product</v>
          </cell>
          <cell r="DV116" t="str">
            <v>Sum Stat Amt</v>
          </cell>
          <cell r="DW116" t="str">
            <v>Period</v>
          </cell>
          <cell r="DX116" t="str">
            <v>Date</v>
          </cell>
        </row>
        <row r="117">
          <cell r="N117">
            <v>205</v>
          </cell>
          <cell r="O117">
            <v>404</v>
          </cell>
          <cell r="R117">
            <v>40939</v>
          </cell>
          <cell r="X117">
            <v>205</v>
          </cell>
          <cell r="Y117">
            <v>404</v>
          </cell>
          <cell r="AB117">
            <v>40968</v>
          </cell>
          <cell r="AH117">
            <v>205</v>
          </cell>
          <cell r="AI117">
            <v>404</v>
          </cell>
          <cell r="AL117">
            <v>40999</v>
          </cell>
          <cell r="AR117">
            <v>205</v>
          </cell>
          <cell r="AS117">
            <v>404</v>
          </cell>
          <cell r="AV117">
            <v>41029</v>
          </cell>
          <cell r="BB117">
            <v>205</v>
          </cell>
          <cell r="BC117">
            <v>404</v>
          </cell>
          <cell r="BF117">
            <v>41060</v>
          </cell>
          <cell r="BL117">
            <v>205</v>
          </cell>
          <cell r="BM117">
            <v>404</v>
          </cell>
          <cell r="BP117">
            <v>41090</v>
          </cell>
          <cell r="BV117">
            <v>205</v>
          </cell>
          <cell r="BW117">
            <v>404</v>
          </cell>
          <cell r="BZ117">
            <v>41121</v>
          </cell>
          <cell r="CF117">
            <v>205</v>
          </cell>
          <cell r="CG117">
            <v>404</v>
          </cell>
          <cell r="CJ117">
            <v>41152</v>
          </cell>
          <cell r="CP117">
            <v>205</v>
          </cell>
          <cell r="CQ117">
            <v>404</v>
          </cell>
          <cell r="CT117">
            <v>41182</v>
          </cell>
          <cell r="CZ117">
            <v>205</v>
          </cell>
          <cell r="DA117">
            <v>404</v>
          </cell>
          <cell r="DD117">
            <v>41213</v>
          </cell>
          <cell r="DJ117">
            <v>205</v>
          </cell>
          <cell r="DK117">
            <v>404</v>
          </cell>
          <cell r="DN117">
            <v>41243</v>
          </cell>
          <cell r="DT117">
            <v>205</v>
          </cell>
          <cell r="DU117">
            <v>404</v>
          </cell>
          <cell r="DX117">
            <v>41274</v>
          </cell>
        </row>
        <row r="118">
          <cell r="K118" t="str">
            <v>Account</v>
          </cell>
          <cell r="L118" t="str">
            <v>Dept</v>
          </cell>
          <cell r="M118" t="str">
            <v>Sum Amount</v>
          </cell>
          <cell r="N118" t="str">
            <v>Trans</v>
          </cell>
          <cell r="O118" t="str">
            <v>Product</v>
          </cell>
          <cell r="P118" t="str">
            <v>Sum Stat Amt</v>
          </cell>
          <cell r="Q118" t="str">
            <v>Period</v>
          </cell>
          <cell r="R118" t="str">
            <v>Date</v>
          </cell>
          <cell r="U118" t="str">
            <v>Account</v>
          </cell>
          <cell r="V118" t="str">
            <v>Dept</v>
          </cell>
          <cell r="W118" t="str">
            <v>Sum Amount</v>
          </cell>
          <cell r="X118" t="str">
            <v>Trans</v>
          </cell>
          <cell r="Y118" t="str">
            <v>Product</v>
          </cell>
          <cell r="Z118" t="str">
            <v>Sum Stat Amt</v>
          </cell>
          <cell r="AA118" t="str">
            <v>Period</v>
          </cell>
          <cell r="AB118" t="str">
            <v>Date</v>
          </cell>
          <cell r="AE118" t="str">
            <v>Account</v>
          </cell>
          <cell r="AF118" t="str">
            <v>Dept</v>
          </cell>
          <cell r="AG118" t="str">
            <v>Sum Amount</v>
          </cell>
          <cell r="AH118" t="str">
            <v>Trans</v>
          </cell>
          <cell r="AI118" t="str">
            <v>Product</v>
          </cell>
          <cell r="AJ118" t="str">
            <v>Sum Stat Amt</v>
          </cell>
          <cell r="AK118" t="str">
            <v>Period</v>
          </cell>
          <cell r="AL118" t="str">
            <v>Date</v>
          </cell>
          <cell r="AO118" t="str">
            <v>Account</v>
          </cell>
          <cell r="AP118" t="str">
            <v>Dept</v>
          </cell>
          <cell r="AQ118" t="str">
            <v>Sum Amount</v>
          </cell>
          <cell r="AR118" t="str">
            <v>Trans</v>
          </cell>
          <cell r="AS118" t="str">
            <v>Product</v>
          </cell>
          <cell r="AT118" t="str">
            <v>Sum Stat Amt</v>
          </cell>
          <cell r="AU118" t="str">
            <v>Period</v>
          </cell>
          <cell r="AV118" t="str">
            <v>Date</v>
          </cell>
          <cell r="AY118" t="str">
            <v>Account</v>
          </cell>
          <cell r="AZ118" t="str">
            <v>Dept</v>
          </cell>
          <cell r="BA118" t="str">
            <v>Sum Amount</v>
          </cell>
          <cell r="BB118" t="str">
            <v>Trans</v>
          </cell>
          <cell r="BC118" t="str">
            <v>Product</v>
          </cell>
          <cell r="BD118" t="str">
            <v>Sum Stat Amt</v>
          </cell>
          <cell r="BE118" t="str">
            <v>Period</v>
          </cell>
          <cell r="BF118" t="str">
            <v>Date</v>
          </cell>
          <cell r="BI118" t="str">
            <v>Account</v>
          </cell>
          <cell r="BJ118" t="str">
            <v>Dept</v>
          </cell>
          <cell r="BK118" t="str">
            <v>Sum Amount</v>
          </cell>
          <cell r="BL118" t="str">
            <v>Trans</v>
          </cell>
          <cell r="BM118" t="str">
            <v>Product</v>
          </cell>
          <cell r="BN118" t="str">
            <v>Sum Stat Amt</v>
          </cell>
          <cell r="BO118" t="str">
            <v>Period</v>
          </cell>
          <cell r="BP118" t="str">
            <v>Date</v>
          </cell>
          <cell r="BS118" t="str">
            <v>Account</v>
          </cell>
          <cell r="BT118" t="str">
            <v>Dept</v>
          </cell>
          <cell r="BU118" t="str">
            <v>Sum Amount</v>
          </cell>
          <cell r="BV118" t="str">
            <v>Trans</v>
          </cell>
          <cell r="BW118" t="str">
            <v>Product</v>
          </cell>
          <cell r="BX118" t="str">
            <v>Sum Stat Amt</v>
          </cell>
          <cell r="BY118" t="str">
            <v>Period</v>
          </cell>
          <cell r="BZ118" t="str">
            <v>Date</v>
          </cell>
          <cell r="CC118" t="str">
            <v>Account</v>
          </cell>
          <cell r="CD118" t="str">
            <v>Dept</v>
          </cell>
          <cell r="CE118" t="str">
            <v>Sum Amount</v>
          </cell>
          <cell r="CF118" t="str">
            <v>Trans</v>
          </cell>
          <cell r="CG118" t="str">
            <v>Product</v>
          </cell>
          <cell r="CH118" t="str">
            <v>Sum Stat Amt</v>
          </cell>
          <cell r="CI118" t="str">
            <v>Period</v>
          </cell>
          <cell r="CJ118" t="str">
            <v>Date</v>
          </cell>
          <cell r="CM118" t="str">
            <v>Account</v>
          </cell>
          <cell r="CN118" t="str">
            <v>Dept</v>
          </cell>
          <cell r="CO118" t="str">
            <v>Sum Amount</v>
          </cell>
          <cell r="CP118" t="str">
            <v>Trans</v>
          </cell>
          <cell r="CQ118" t="str">
            <v>Product</v>
          </cell>
          <cell r="CR118" t="str">
            <v>Sum Stat Amt</v>
          </cell>
          <cell r="CS118" t="str">
            <v>Period</v>
          </cell>
          <cell r="CT118" t="str">
            <v>Date</v>
          </cell>
          <cell r="CW118" t="str">
            <v>Account</v>
          </cell>
          <cell r="CX118" t="str">
            <v>Dept</v>
          </cell>
          <cell r="CY118" t="str">
            <v>Sum Amount</v>
          </cell>
          <cell r="CZ118" t="str">
            <v>Trans</v>
          </cell>
          <cell r="DA118" t="str">
            <v>Product</v>
          </cell>
          <cell r="DB118" t="str">
            <v>Sum Stat Amt</v>
          </cell>
          <cell r="DC118" t="str">
            <v>Period</v>
          </cell>
          <cell r="DD118" t="str">
            <v>Date</v>
          </cell>
          <cell r="DG118" t="str">
            <v>Account</v>
          </cell>
          <cell r="DH118" t="str">
            <v>Dept</v>
          </cell>
          <cell r="DI118" t="str">
            <v>Sum Amount</v>
          </cell>
          <cell r="DJ118" t="str">
            <v>Trans</v>
          </cell>
          <cell r="DK118" t="str">
            <v>Product</v>
          </cell>
          <cell r="DL118" t="str">
            <v>Sum Stat Amt</v>
          </cell>
          <cell r="DM118" t="str">
            <v>Period</v>
          </cell>
          <cell r="DN118" t="str">
            <v>Date</v>
          </cell>
          <cell r="DQ118" t="str">
            <v>Account</v>
          </cell>
          <cell r="DR118" t="str">
            <v>Dept</v>
          </cell>
          <cell r="DS118" t="str">
            <v>Sum Amount</v>
          </cell>
          <cell r="DT118" t="str">
            <v>Trans</v>
          </cell>
          <cell r="DU118" t="str">
            <v>Product</v>
          </cell>
          <cell r="DV118" t="str">
            <v>Sum Stat Amt</v>
          </cell>
          <cell r="DW118" t="str">
            <v>Period</v>
          </cell>
          <cell r="DX118" t="str">
            <v>Date</v>
          </cell>
        </row>
        <row r="119">
          <cell r="N119">
            <v>202</v>
          </cell>
          <cell r="O119">
            <v>453</v>
          </cell>
          <cell r="R119">
            <v>40939</v>
          </cell>
          <cell r="X119">
            <v>202</v>
          </cell>
          <cell r="Y119">
            <v>453</v>
          </cell>
          <cell r="AB119">
            <v>40968</v>
          </cell>
          <cell r="AH119">
            <v>202</v>
          </cell>
          <cell r="AI119">
            <v>453</v>
          </cell>
          <cell r="AL119">
            <v>40999</v>
          </cell>
          <cell r="AR119">
            <v>202</v>
          </cell>
          <cell r="AS119">
            <v>453</v>
          </cell>
          <cell r="AV119">
            <v>41029</v>
          </cell>
          <cell r="BB119">
            <v>202</v>
          </cell>
          <cell r="BC119">
            <v>453</v>
          </cell>
          <cell r="BF119">
            <v>41060</v>
          </cell>
          <cell r="BL119">
            <v>202</v>
          </cell>
          <cell r="BM119">
            <v>453</v>
          </cell>
          <cell r="BP119">
            <v>41090</v>
          </cell>
          <cell r="BV119">
            <v>202</v>
          </cell>
          <cell r="BW119">
            <v>453</v>
          </cell>
          <cell r="BZ119">
            <v>41121</v>
          </cell>
          <cell r="CF119">
            <v>202</v>
          </cell>
          <cell r="CG119">
            <v>453</v>
          </cell>
          <cell r="CJ119">
            <v>41152</v>
          </cell>
          <cell r="CP119">
            <v>202</v>
          </cell>
          <cell r="CQ119">
            <v>453</v>
          </cell>
          <cell r="CT119">
            <v>41182</v>
          </cell>
          <cell r="CZ119">
            <v>202</v>
          </cell>
          <cell r="DA119">
            <v>453</v>
          </cell>
          <cell r="DD119">
            <v>41213</v>
          </cell>
          <cell r="DJ119">
            <v>202</v>
          </cell>
          <cell r="DK119">
            <v>453</v>
          </cell>
          <cell r="DN119">
            <v>41243</v>
          </cell>
          <cell r="DT119">
            <v>202</v>
          </cell>
          <cell r="DU119">
            <v>453</v>
          </cell>
          <cell r="DX119">
            <v>41274</v>
          </cell>
        </row>
        <row r="121">
          <cell r="K121" t="str">
            <v>Account</v>
          </cell>
          <cell r="L121" t="str">
            <v>Dept</v>
          </cell>
          <cell r="M121" t="str">
            <v>Sum Amount</v>
          </cell>
          <cell r="N121" t="str">
            <v>Trans</v>
          </cell>
          <cell r="O121" t="str">
            <v>Product</v>
          </cell>
          <cell r="P121" t="str">
            <v>Sum Stat Amt</v>
          </cell>
          <cell r="Q121" t="str">
            <v>Period</v>
          </cell>
          <cell r="R121" t="str">
            <v>Date</v>
          </cell>
          <cell r="U121" t="str">
            <v>Account</v>
          </cell>
          <cell r="V121" t="str">
            <v>Dept</v>
          </cell>
          <cell r="W121" t="str">
            <v>Sum Amount</v>
          </cell>
          <cell r="X121" t="str">
            <v>Trans</v>
          </cell>
          <cell r="Y121" t="str">
            <v>Product</v>
          </cell>
          <cell r="Z121" t="str">
            <v>Sum Stat Amt</v>
          </cell>
          <cell r="AA121" t="str">
            <v>Period</v>
          </cell>
          <cell r="AB121" t="str">
            <v>Date</v>
          </cell>
          <cell r="AE121" t="str">
            <v>Account</v>
          </cell>
          <cell r="AF121" t="str">
            <v>Dept</v>
          </cell>
          <cell r="AG121" t="str">
            <v>Sum Amount</v>
          </cell>
          <cell r="AH121" t="str">
            <v>Trans</v>
          </cell>
          <cell r="AI121" t="str">
            <v>Product</v>
          </cell>
          <cell r="AJ121" t="str">
            <v>Sum Stat Amt</v>
          </cell>
          <cell r="AK121" t="str">
            <v>Period</v>
          </cell>
          <cell r="AL121" t="str">
            <v>Date</v>
          </cell>
          <cell r="AO121" t="str">
            <v>Account</v>
          </cell>
          <cell r="AP121" t="str">
            <v>Dept</v>
          </cell>
          <cell r="AQ121" t="str">
            <v>Sum Amount</v>
          </cell>
          <cell r="AR121" t="str">
            <v>Trans</v>
          </cell>
          <cell r="AS121" t="str">
            <v>Product</v>
          </cell>
          <cell r="AT121" t="str">
            <v>Sum Stat Amt</v>
          </cell>
          <cell r="AU121" t="str">
            <v>Period</v>
          </cell>
          <cell r="AV121" t="str">
            <v>Date</v>
          </cell>
          <cell r="AY121" t="str">
            <v>Account</v>
          </cell>
          <cell r="AZ121" t="str">
            <v>Dept</v>
          </cell>
          <cell r="BA121" t="str">
            <v>Sum Amount</v>
          </cell>
          <cell r="BB121" t="str">
            <v>Trans</v>
          </cell>
          <cell r="BC121" t="str">
            <v>Product</v>
          </cell>
          <cell r="BD121" t="str">
            <v>Sum Stat Amt</v>
          </cell>
          <cell r="BE121" t="str">
            <v>Period</v>
          </cell>
          <cell r="BF121" t="str">
            <v>Date</v>
          </cell>
          <cell r="BI121" t="str">
            <v>Account</v>
          </cell>
          <cell r="BJ121" t="str">
            <v>Dept</v>
          </cell>
          <cell r="BK121" t="str">
            <v>Sum Amount</v>
          </cell>
          <cell r="BL121" t="str">
            <v>Trans</v>
          </cell>
          <cell r="BM121" t="str">
            <v>Product</v>
          </cell>
          <cell r="BN121" t="str">
            <v>Sum Stat Amt</v>
          </cell>
          <cell r="BO121" t="str">
            <v>Period</v>
          </cell>
          <cell r="BP121" t="str">
            <v>Date</v>
          </cell>
          <cell r="BS121" t="str">
            <v>Account</v>
          </cell>
          <cell r="BT121" t="str">
            <v>Dept</v>
          </cell>
          <cell r="BU121" t="str">
            <v>Sum Amount</v>
          </cell>
          <cell r="BV121" t="str">
            <v>Trans</v>
          </cell>
          <cell r="BW121" t="str">
            <v>Product</v>
          </cell>
          <cell r="BX121" t="str">
            <v>Sum Stat Amt</v>
          </cell>
          <cell r="BY121" t="str">
            <v>Period</v>
          </cell>
          <cell r="BZ121" t="str">
            <v>Date</v>
          </cell>
          <cell r="CC121" t="str">
            <v>Account</v>
          </cell>
          <cell r="CD121" t="str">
            <v>Dept</v>
          </cell>
          <cell r="CE121" t="str">
            <v>Sum Amount</v>
          </cell>
          <cell r="CF121" t="str">
            <v>Trans</v>
          </cell>
          <cell r="CG121" t="str">
            <v>Product</v>
          </cell>
          <cell r="CH121" t="str">
            <v>Sum Stat Amt</v>
          </cell>
          <cell r="CI121" t="str">
            <v>Period</v>
          </cell>
          <cell r="CJ121" t="str">
            <v>Date</v>
          </cell>
          <cell r="CM121" t="str">
            <v>Account</v>
          </cell>
          <cell r="CN121" t="str">
            <v>Dept</v>
          </cell>
          <cell r="CO121" t="str">
            <v>Sum Amount</v>
          </cell>
          <cell r="CP121" t="str">
            <v>Trans</v>
          </cell>
          <cell r="CQ121" t="str">
            <v>Product</v>
          </cell>
          <cell r="CR121" t="str">
            <v>Sum Stat Amt</v>
          </cell>
          <cell r="CS121" t="str">
            <v>Period</v>
          </cell>
          <cell r="CT121" t="str">
            <v>Date</v>
          </cell>
          <cell r="CW121" t="str">
            <v>Account</v>
          </cell>
          <cell r="CX121" t="str">
            <v>Dept</v>
          </cell>
          <cell r="CY121" t="str">
            <v>Sum Amount</v>
          </cell>
          <cell r="CZ121" t="str">
            <v>Trans</v>
          </cell>
          <cell r="DA121" t="str">
            <v>Product</v>
          </cell>
          <cell r="DB121" t="str">
            <v>Sum Stat Amt</v>
          </cell>
          <cell r="DC121" t="str">
            <v>Period</v>
          </cell>
          <cell r="DD121" t="str">
            <v>Date</v>
          </cell>
          <cell r="DG121" t="str">
            <v>Account</v>
          </cell>
          <cell r="DH121" t="str">
            <v>Dept</v>
          </cell>
          <cell r="DI121" t="str">
            <v>Sum Amount</v>
          </cell>
          <cell r="DJ121" t="str">
            <v>Trans</v>
          </cell>
          <cell r="DK121" t="str">
            <v>Product</v>
          </cell>
          <cell r="DL121" t="str">
            <v>Sum Stat Amt</v>
          </cell>
          <cell r="DM121" t="str">
            <v>Period</v>
          </cell>
          <cell r="DN121" t="str">
            <v>Date</v>
          </cell>
          <cell r="DQ121" t="str">
            <v>Account</v>
          </cell>
          <cell r="DR121" t="str">
            <v>Dept</v>
          </cell>
          <cell r="DS121" t="str">
            <v>Sum Amount</v>
          </cell>
          <cell r="DT121" t="str">
            <v>Trans</v>
          </cell>
          <cell r="DU121" t="str">
            <v>Product</v>
          </cell>
          <cell r="DV121" t="str">
            <v>Sum Stat Amt</v>
          </cell>
          <cell r="DW121" t="str">
            <v>Period</v>
          </cell>
          <cell r="DX121" t="str">
            <v>Date</v>
          </cell>
        </row>
        <row r="122">
          <cell r="N122">
            <v>205</v>
          </cell>
          <cell r="O122">
            <v>453</v>
          </cell>
          <cell r="R122">
            <v>40939</v>
          </cell>
          <cell r="X122">
            <v>205</v>
          </cell>
          <cell r="Y122">
            <v>453</v>
          </cell>
          <cell r="AB122">
            <v>40968</v>
          </cell>
          <cell r="AH122">
            <v>205</v>
          </cell>
          <cell r="AI122">
            <v>453</v>
          </cell>
          <cell r="AL122">
            <v>40999</v>
          </cell>
          <cell r="AR122">
            <v>205</v>
          </cell>
          <cell r="AS122">
            <v>453</v>
          </cell>
          <cell r="AV122">
            <v>41029</v>
          </cell>
          <cell r="BB122">
            <v>205</v>
          </cell>
          <cell r="BC122">
            <v>453</v>
          </cell>
          <cell r="BF122">
            <v>41060</v>
          </cell>
          <cell r="BL122">
            <v>205</v>
          </cell>
          <cell r="BM122">
            <v>453</v>
          </cell>
          <cell r="BP122">
            <v>41090</v>
          </cell>
          <cell r="BV122">
            <v>205</v>
          </cell>
          <cell r="BW122">
            <v>453</v>
          </cell>
          <cell r="BZ122">
            <v>41121</v>
          </cell>
          <cell r="CF122">
            <v>205</v>
          </cell>
          <cell r="CG122">
            <v>453</v>
          </cell>
          <cell r="CJ122">
            <v>41152</v>
          </cell>
          <cell r="CP122">
            <v>205</v>
          </cell>
          <cell r="CQ122">
            <v>453</v>
          </cell>
          <cell r="CT122">
            <v>41182</v>
          </cell>
          <cell r="CZ122">
            <v>205</v>
          </cell>
          <cell r="DA122">
            <v>453</v>
          </cell>
          <cell r="DD122">
            <v>41213</v>
          </cell>
          <cell r="DJ122">
            <v>205</v>
          </cell>
          <cell r="DK122">
            <v>453</v>
          </cell>
          <cell r="DN122">
            <v>41243</v>
          </cell>
          <cell r="DT122">
            <v>205</v>
          </cell>
          <cell r="DU122">
            <v>453</v>
          </cell>
          <cell r="DX122">
            <v>41274</v>
          </cell>
        </row>
        <row r="123">
          <cell r="K123" t="str">
            <v>Account</v>
          </cell>
          <cell r="L123" t="str">
            <v>Dept</v>
          </cell>
          <cell r="M123" t="str">
            <v>Sum Amount</v>
          </cell>
          <cell r="N123" t="str">
            <v>Trans</v>
          </cell>
          <cell r="O123" t="str">
            <v>Product</v>
          </cell>
          <cell r="P123" t="str">
            <v>Sum Stat Amt</v>
          </cell>
          <cell r="Q123" t="str">
            <v>Period</v>
          </cell>
          <cell r="R123" t="str">
            <v>Date</v>
          </cell>
          <cell r="U123" t="str">
            <v>Account</v>
          </cell>
          <cell r="V123" t="str">
            <v>Dept</v>
          </cell>
          <cell r="W123" t="str">
            <v>Sum Amount</v>
          </cell>
          <cell r="X123" t="str">
            <v>Trans</v>
          </cell>
          <cell r="Y123" t="str">
            <v>Product</v>
          </cell>
          <cell r="Z123" t="str">
            <v>Sum Stat Amt</v>
          </cell>
          <cell r="AA123" t="str">
            <v>Period</v>
          </cell>
          <cell r="AB123" t="str">
            <v>Date</v>
          </cell>
          <cell r="AE123" t="str">
            <v>Account</v>
          </cell>
          <cell r="AF123" t="str">
            <v>Dept</v>
          </cell>
          <cell r="AG123" t="str">
            <v>Sum Amount</v>
          </cell>
          <cell r="AH123" t="str">
            <v>Trans</v>
          </cell>
          <cell r="AI123" t="str">
            <v>Product</v>
          </cell>
          <cell r="AJ123" t="str">
            <v>Sum Stat Amt</v>
          </cell>
          <cell r="AK123" t="str">
            <v>Period</v>
          </cell>
          <cell r="AL123" t="str">
            <v>Date</v>
          </cell>
          <cell r="AO123" t="str">
            <v>Account</v>
          </cell>
          <cell r="AP123" t="str">
            <v>Dept</v>
          </cell>
          <cell r="AQ123" t="str">
            <v>Sum Amount</v>
          </cell>
          <cell r="AR123" t="str">
            <v>Trans</v>
          </cell>
          <cell r="AS123" t="str">
            <v>Product</v>
          </cell>
          <cell r="AT123" t="str">
            <v>Sum Stat Amt</v>
          </cell>
          <cell r="AU123" t="str">
            <v>Period</v>
          </cell>
          <cell r="AV123" t="str">
            <v>Date</v>
          </cell>
          <cell r="AY123" t="str">
            <v>Account</v>
          </cell>
          <cell r="AZ123" t="str">
            <v>Dept</v>
          </cell>
          <cell r="BA123" t="str">
            <v>Sum Amount</v>
          </cell>
          <cell r="BB123" t="str">
            <v>Trans</v>
          </cell>
          <cell r="BC123" t="str">
            <v>Product</v>
          </cell>
          <cell r="BD123" t="str">
            <v>Sum Stat Amt</v>
          </cell>
          <cell r="BE123" t="str">
            <v>Period</v>
          </cell>
          <cell r="BF123" t="str">
            <v>Date</v>
          </cell>
          <cell r="BI123" t="str">
            <v>Account</v>
          </cell>
          <cell r="BJ123" t="str">
            <v>Dept</v>
          </cell>
          <cell r="BK123" t="str">
            <v>Sum Amount</v>
          </cell>
          <cell r="BL123" t="str">
            <v>Trans</v>
          </cell>
          <cell r="BM123" t="str">
            <v>Product</v>
          </cell>
          <cell r="BN123" t="str">
            <v>Sum Stat Amt</v>
          </cell>
          <cell r="BO123" t="str">
            <v>Period</v>
          </cell>
          <cell r="BP123" t="str">
            <v>Date</v>
          </cell>
          <cell r="BS123" t="str">
            <v>Account</v>
          </cell>
          <cell r="BT123" t="str">
            <v>Dept</v>
          </cell>
          <cell r="BU123" t="str">
            <v>Sum Amount</v>
          </cell>
          <cell r="BV123" t="str">
            <v>Trans</v>
          </cell>
          <cell r="BW123" t="str">
            <v>Product</v>
          </cell>
          <cell r="BX123" t="str">
            <v>Sum Stat Amt</v>
          </cell>
          <cell r="BY123" t="str">
            <v>Period</v>
          </cell>
          <cell r="BZ123" t="str">
            <v>Date</v>
          </cell>
          <cell r="CC123" t="str">
            <v>Account</v>
          </cell>
          <cell r="CD123" t="str">
            <v>Dept</v>
          </cell>
          <cell r="CE123" t="str">
            <v>Sum Amount</v>
          </cell>
          <cell r="CF123" t="str">
            <v>Trans</v>
          </cell>
          <cell r="CG123" t="str">
            <v>Product</v>
          </cell>
          <cell r="CH123" t="str">
            <v>Sum Stat Amt</v>
          </cell>
          <cell r="CI123" t="str">
            <v>Period</v>
          </cell>
          <cell r="CJ123" t="str">
            <v>Date</v>
          </cell>
          <cell r="CM123" t="str">
            <v>Account</v>
          </cell>
          <cell r="CN123" t="str">
            <v>Dept</v>
          </cell>
          <cell r="CO123" t="str">
            <v>Sum Amount</v>
          </cell>
          <cell r="CP123" t="str">
            <v>Trans</v>
          </cell>
          <cell r="CQ123" t="str">
            <v>Product</v>
          </cell>
          <cell r="CR123" t="str">
            <v>Sum Stat Amt</v>
          </cell>
          <cell r="CS123" t="str">
            <v>Period</v>
          </cell>
          <cell r="CT123" t="str">
            <v>Date</v>
          </cell>
          <cell r="CW123" t="str">
            <v>Account</v>
          </cell>
          <cell r="CX123" t="str">
            <v>Dept</v>
          </cell>
          <cell r="CY123" t="str">
            <v>Sum Amount</v>
          </cell>
          <cell r="CZ123" t="str">
            <v>Trans</v>
          </cell>
          <cell r="DA123" t="str">
            <v>Product</v>
          </cell>
          <cell r="DB123" t="str">
            <v>Sum Stat Amt</v>
          </cell>
          <cell r="DC123" t="str">
            <v>Period</v>
          </cell>
          <cell r="DD123" t="str">
            <v>Date</v>
          </cell>
          <cell r="DG123" t="str">
            <v>Account</v>
          </cell>
          <cell r="DH123" t="str">
            <v>Dept</v>
          </cell>
          <cell r="DI123" t="str">
            <v>Sum Amount</v>
          </cell>
          <cell r="DJ123" t="str">
            <v>Trans</v>
          </cell>
          <cell r="DK123" t="str">
            <v>Product</v>
          </cell>
          <cell r="DL123" t="str">
            <v>Sum Stat Amt</v>
          </cell>
          <cell r="DM123" t="str">
            <v>Period</v>
          </cell>
          <cell r="DN123" t="str">
            <v>Date</v>
          </cell>
          <cell r="DQ123" t="str">
            <v>Account</v>
          </cell>
          <cell r="DR123" t="str">
            <v>Dept</v>
          </cell>
          <cell r="DS123" t="str">
            <v>Sum Amount</v>
          </cell>
          <cell r="DT123" t="str">
            <v>Trans</v>
          </cell>
          <cell r="DU123" t="str">
            <v>Product</v>
          </cell>
          <cell r="DV123" t="str">
            <v>Sum Stat Amt</v>
          </cell>
          <cell r="DW123" t="str">
            <v>Period</v>
          </cell>
          <cell r="DX123" t="str">
            <v>Date</v>
          </cell>
        </row>
        <row r="124">
          <cell r="N124">
            <v>204</v>
          </cell>
          <cell r="O124">
            <v>453</v>
          </cell>
          <cell r="R124">
            <v>40939</v>
          </cell>
          <cell r="X124">
            <v>204</v>
          </cell>
          <cell r="Y124">
            <v>453</v>
          </cell>
          <cell r="AB124">
            <v>40968</v>
          </cell>
          <cell r="AH124">
            <v>204</v>
          </cell>
          <cell r="AI124">
            <v>453</v>
          </cell>
          <cell r="AL124">
            <v>40999</v>
          </cell>
          <cell r="AR124">
            <v>204</v>
          </cell>
          <cell r="AS124">
            <v>453</v>
          </cell>
          <cell r="AV124">
            <v>41029</v>
          </cell>
          <cell r="BB124">
            <v>204</v>
          </cell>
          <cell r="BC124">
            <v>453</v>
          </cell>
          <cell r="BF124">
            <v>41060</v>
          </cell>
          <cell r="BL124">
            <v>204</v>
          </cell>
          <cell r="BM124">
            <v>453</v>
          </cell>
          <cell r="BP124">
            <v>41090</v>
          </cell>
          <cell r="BV124">
            <v>204</v>
          </cell>
          <cell r="BW124">
            <v>453</v>
          </cell>
          <cell r="BZ124">
            <v>41121</v>
          </cell>
          <cell r="CF124">
            <v>204</v>
          </cell>
          <cell r="CG124">
            <v>453</v>
          </cell>
          <cell r="CJ124">
            <v>41152</v>
          </cell>
          <cell r="CP124">
            <v>204</v>
          </cell>
          <cell r="CQ124">
            <v>453</v>
          </cell>
          <cell r="CT124">
            <v>41182</v>
          </cell>
          <cell r="CZ124">
            <v>204</v>
          </cell>
          <cell r="DA124">
            <v>453</v>
          </cell>
          <cell r="DD124">
            <v>41213</v>
          </cell>
          <cell r="DJ124">
            <v>204</v>
          </cell>
          <cell r="DK124">
            <v>453</v>
          </cell>
          <cell r="DN124">
            <v>41243</v>
          </cell>
          <cell r="DT124">
            <v>204</v>
          </cell>
          <cell r="DU124">
            <v>453</v>
          </cell>
          <cell r="DX124">
            <v>41274</v>
          </cell>
        </row>
        <row r="126">
          <cell r="K126" t="str">
            <v>Account</v>
          </cell>
          <cell r="L126" t="str">
            <v>Dept</v>
          </cell>
          <cell r="M126" t="str">
            <v>Sum Amount</v>
          </cell>
          <cell r="N126" t="str">
            <v>Trans</v>
          </cell>
          <cell r="O126" t="str">
            <v>Product</v>
          </cell>
          <cell r="P126" t="str">
            <v>Sum Stat Amt</v>
          </cell>
          <cell r="Q126" t="str">
            <v>Period</v>
          </cell>
          <cell r="R126" t="str">
            <v>Date</v>
          </cell>
          <cell r="U126" t="str">
            <v>Account</v>
          </cell>
          <cell r="V126" t="str">
            <v>Dept</v>
          </cell>
          <cell r="W126" t="str">
            <v>Sum Amount</v>
          </cell>
          <cell r="X126" t="str">
            <v>Trans</v>
          </cell>
          <cell r="Y126" t="str">
            <v>Product</v>
          </cell>
          <cell r="Z126" t="str">
            <v>Sum Stat Amt</v>
          </cell>
          <cell r="AA126" t="str">
            <v>Period</v>
          </cell>
          <cell r="AB126" t="str">
            <v>Date</v>
          </cell>
          <cell r="AE126" t="str">
            <v>Account</v>
          </cell>
          <cell r="AF126" t="str">
            <v>Dept</v>
          </cell>
          <cell r="AG126" t="str">
            <v>Sum Amount</v>
          </cell>
          <cell r="AH126" t="str">
            <v>Trans</v>
          </cell>
          <cell r="AI126" t="str">
            <v>Product</v>
          </cell>
          <cell r="AJ126" t="str">
            <v>Sum Stat Amt</v>
          </cell>
          <cell r="AK126" t="str">
            <v>Period</v>
          </cell>
          <cell r="AL126" t="str">
            <v>Date</v>
          </cell>
          <cell r="AO126" t="str">
            <v>Account</v>
          </cell>
          <cell r="AP126" t="str">
            <v>Dept</v>
          </cell>
          <cell r="AQ126" t="str">
            <v>Sum Amount</v>
          </cell>
          <cell r="AR126" t="str">
            <v>Trans</v>
          </cell>
          <cell r="AS126" t="str">
            <v>Product</v>
          </cell>
          <cell r="AT126" t="str">
            <v>Sum Stat Amt</v>
          </cell>
          <cell r="AU126" t="str">
            <v>Period</v>
          </cell>
          <cell r="AV126" t="str">
            <v>Date</v>
          </cell>
          <cell r="AY126" t="str">
            <v>Account</v>
          </cell>
          <cell r="AZ126" t="str">
            <v>Dept</v>
          </cell>
          <cell r="BA126" t="str">
            <v>Sum Amount</v>
          </cell>
          <cell r="BB126" t="str">
            <v>Trans</v>
          </cell>
          <cell r="BC126" t="str">
            <v>Product</v>
          </cell>
          <cell r="BD126" t="str">
            <v>Sum Stat Amt</v>
          </cell>
          <cell r="BE126" t="str">
            <v>Period</v>
          </cell>
          <cell r="BF126" t="str">
            <v>Date</v>
          </cell>
          <cell r="BI126" t="str">
            <v>Account</v>
          </cell>
          <cell r="BJ126" t="str">
            <v>Dept</v>
          </cell>
          <cell r="BK126" t="str">
            <v>Sum Amount</v>
          </cell>
          <cell r="BL126" t="str">
            <v>Trans</v>
          </cell>
          <cell r="BM126" t="str">
            <v>Product</v>
          </cell>
          <cell r="BN126" t="str">
            <v>Sum Stat Amt</v>
          </cell>
          <cell r="BO126" t="str">
            <v>Period</v>
          </cell>
          <cell r="BP126" t="str">
            <v>Date</v>
          </cell>
          <cell r="BS126" t="str">
            <v>Account</v>
          </cell>
          <cell r="BT126" t="str">
            <v>Dept</v>
          </cell>
          <cell r="BU126" t="str">
            <v>Sum Amount</v>
          </cell>
          <cell r="BV126" t="str">
            <v>Trans</v>
          </cell>
          <cell r="BW126" t="str">
            <v>Product</v>
          </cell>
          <cell r="BX126" t="str">
            <v>Sum Stat Amt</v>
          </cell>
          <cell r="BY126" t="str">
            <v>Period</v>
          </cell>
          <cell r="BZ126" t="str">
            <v>Date</v>
          </cell>
          <cell r="CC126" t="str">
            <v>Account</v>
          </cell>
          <cell r="CD126" t="str">
            <v>Dept</v>
          </cell>
          <cell r="CE126" t="str">
            <v>Sum Amount</v>
          </cell>
          <cell r="CF126" t="str">
            <v>Trans</v>
          </cell>
          <cell r="CG126" t="str">
            <v>Product</v>
          </cell>
          <cell r="CH126" t="str">
            <v>Sum Stat Amt</v>
          </cell>
          <cell r="CI126" t="str">
            <v>Period</v>
          </cell>
          <cell r="CJ126" t="str">
            <v>Date</v>
          </cell>
          <cell r="CM126" t="str">
            <v>Account</v>
          </cell>
          <cell r="CN126" t="str">
            <v>Dept</v>
          </cell>
          <cell r="CO126" t="str">
            <v>Sum Amount</v>
          </cell>
          <cell r="CP126" t="str">
            <v>Trans</v>
          </cell>
          <cell r="CQ126" t="str">
            <v>Product</v>
          </cell>
          <cell r="CR126" t="str">
            <v>Sum Stat Amt</v>
          </cell>
          <cell r="CS126" t="str">
            <v>Period</v>
          </cell>
          <cell r="CT126" t="str">
            <v>Date</v>
          </cell>
          <cell r="CW126" t="str">
            <v>Account</v>
          </cell>
          <cell r="CX126" t="str">
            <v>Dept</v>
          </cell>
          <cell r="CY126" t="str">
            <v>Sum Amount</v>
          </cell>
          <cell r="CZ126" t="str">
            <v>Trans</v>
          </cell>
          <cell r="DA126" t="str">
            <v>Product</v>
          </cell>
          <cell r="DB126" t="str">
            <v>Sum Stat Amt</v>
          </cell>
          <cell r="DC126" t="str">
            <v>Period</v>
          </cell>
          <cell r="DD126" t="str">
            <v>Date</v>
          </cell>
          <cell r="DG126" t="str">
            <v>Account</v>
          </cell>
          <cell r="DH126" t="str">
            <v>Dept</v>
          </cell>
          <cell r="DI126" t="str">
            <v>Sum Amount</v>
          </cell>
          <cell r="DJ126" t="str">
            <v>Trans</v>
          </cell>
          <cell r="DK126" t="str">
            <v>Product</v>
          </cell>
          <cell r="DL126" t="str">
            <v>Sum Stat Amt</v>
          </cell>
          <cell r="DM126" t="str">
            <v>Period</v>
          </cell>
          <cell r="DN126" t="str">
            <v>Date</v>
          </cell>
          <cell r="DQ126" t="str">
            <v>Account</v>
          </cell>
          <cell r="DR126" t="str">
            <v>Dept</v>
          </cell>
          <cell r="DS126" t="str">
            <v>Sum Amount</v>
          </cell>
          <cell r="DT126" t="str">
            <v>Trans</v>
          </cell>
          <cell r="DU126" t="str">
            <v>Product</v>
          </cell>
          <cell r="DV126" t="str">
            <v>Sum Stat Amt</v>
          </cell>
          <cell r="DW126" t="str">
            <v>Period</v>
          </cell>
          <cell r="DX126" t="str">
            <v>Date</v>
          </cell>
        </row>
        <row r="127">
          <cell r="N127">
            <v>202</v>
          </cell>
          <cell r="O127">
            <v>455</v>
          </cell>
          <cell r="R127">
            <v>40939</v>
          </cell>
          <cell r="X127">
            <v>202</v>
          </cell>
          <cell r="Y127">
            <v>455</v>
          </cell>
          <cell r="AB127">
            <v>40968</v>
          </cell>
          <cell r="AH127">
            <v>202</v>
          </cell>
          <cell r="AI127">
            <v>455</v>
          </cell>
          <cell r="AL127">
            <v>40999</v>
          </cell>
          <cell r="AR127">
            <v>202</v>
          </cell>
          <cell r="AS127">
            <v>455</v>
          </cell>
          <cell r="AV127">
            <v>41029</v>
          </cell>
          <cell r="BB127">
            <v>202</v>
          </cell>
          <cell r="BC127">
            <v>455</v>
          </cell>
          <cell r="BF127">
            <v>41060</v>
          </cell>
          <cell r="BL127">
            <v>202</v>
          </cell>
          <cell r="BM127">
            <v>455</v>
          </cell>
          <cell r="BP127">
            <v>41090</v>
          </cell>
          <cell r="BV127">
            <v>202</v>
          </cell>
          <cell r="BW127">
            <v>455</v>
          </cell>
          <cell r="BZ127">
            <v>41121</v>
          </cell>
          <cell r="CF127">
            <v>202</v>
          </cell>
          <cell r="CG127">
            <v>455</v>
          </cell>
          <cell r="CJ127">
            <v>41152</v>
          </cell>
          <cell r="CP127">
            <v>202</v>
          </cell>
          <cell r="CQ127">
            <v>455</v>
          </cell>
          <cell r="CT127">
            <v>41182</v>
          </cell>
          <cell r="CZ127">
            <v>202</v>
          </cell>
          <cell r="DA127">
            <v>455</v>
          </cell>
          <cell r="DD127">
            <v>41213</v>
          </cell>
          <cell r="DJ127">
            <v>202</v>
          </cell>
          <cell r="DK127">
            <v>455</v>
          </cell>
          <cell r="DN127">
            <v>41243</v>
          </cell>
          <cell r="DT127">
            <v>202</v>
          </cell>
          <cell r="DU127">
            <v>455</v>
          </cell>
          <cell r="DX127">
            <v>41274</v>
          </cell>
        </row>
        <row r="129">
          <cell r="K129" t="str">
            <v>Account</v>
          </cell>
          <cell r="L129" t="str">
            <v>Dept</v>
          </cell>
          <cell r="M129" t="str">
            <v>Sum Amount</v>
          </cell>
          <cell r="N129" t="str">
            <v>Trans</v>
          </cell>
          <cell r="O129" t="str">
            <v>Product</v>
          </cell>
          <cell r="P129" t="str">
            <v>Sum Stat Amt</v>
          </cell>
          <cell r="Q129" t="str">
            <v>Period</v>
          </cell>
          <cell r="R129" t="str">
            <v>Date</v>
          </cell>
          <cell r="U129" t="str">
            <v>Account</v>
          </cell>
          <cell r="V129" t="str">
            <v>Dept</v>
          </cell>
          <cell r="W129" t="str">
            <v>Sum Amount</v>
          </cell>
          <cell r="X129" t="str">
            <v>Trans</v>
          </cell>
          <cell r="Y129" t="str">
            <v>Product</v>
          </cell>
          <cell r="Z129" t="str">
            <v>Sum Stat Amt</v>
          </cell>
          <cell r="AA129" t="str">
            <v>Period</v>
          </cell>
          <cell r="AB129" t="str">
            <v>Date</v>
          </cell>
          <cell r="AE129" t="str">
            <v>Account</v>
          </cell>
          <cell r="AF129" t="str">
            <v>Dept</v>
          </cell>
          <cell r="AG129" t="str">
            <v>Sum Amount</v>
          </cell>
          <cell r="AH129" t="str">
            <v>Trans</v>
          </cell>
          <cell r="AI129" t="str">
            <v>Product</v>
          </cell>
          <cell r="AJ129" t="str">
            <v>Sum Stat Amt</v>
          </cell>
          <cell r="AK129" t="str">
            <v>Period</v>
          </cell>
          <cell r="AL129" t="str">
            <v>Date</v>
          </cell>
          <cell r="AO129" t="str">
            <v>Account</v>
          </cell>
          <cell r="AP129" t="str">
            <v>Dept</v>
          </cell>
          <cell r="AQ129" t="str">
            <v>Sum Amount</v>
          </cell>
          <cell r="AR129" t="str">
            <v>Trans</v>
          </cell>
          <cell r="AS129" t="str">
            <v>Product</v>
          </cell>
          <cell r="AT129" t="str">
            <v>Sum Stat Amt</v>
          </cell>
          <cell r="AU129" t="str">
            <v>Period</v>
          </cell>
          <cell r="AV129" t="str">
            <v>Date</v>
          </cell>
          <cell r="AY129" t="str">
            <v>Account</v>
          </cell>
          <cell r="AZ129" t="str">
            <v>Dept</v>
          </cell>
          <cell r="BA129" t="str">
            <v>Sum Amount</v>
          </cell>
          <cell r="BB129" t="str">
            <v>Trans</v>
          </cell>
          <cell r="BC129" t="str">
            <v>Product</v>
          </cell>
          <cell r="BD129" t="str">
            <v>Sum Stat Amt</v>
          </cell>
          <cell r="BE129" t="str">
            <v>Period</v>
          </cell>
          <cell r="BF129" t="str">
            <v>Date</v>
          </cell>
          <cell r="BI129" t="str">
            <v>Account</v>
          </cell>
          <cell r="BJ129" t="str">
            <v>Dept</v>
          </cell>
          <cell r="BK129" t="str">
            <v>Sum Amount</v>
          </cell>
          <cell r="BL129" t="str">
            <v>Trans</v>
          </cell>
          <cell r="BM129" t="str">
            <v>Product</v>
          </cell>
          <cell r="BN129" t="str">
            <v>Sum Stat Amt</v>
          </cell>
          <cell r="BO129" t="str">
            <v>Period</v>
          </cell>
          <cell r="BP129" t="str">
            <v>Date</v>
          </cell>
          <cell r="BS129" t="str">
            <v>Account</v>
          </cell>
          <cell r="BT129" t="str">
            <v>Dept</v>
          </cell>
          <cell r="BU129" t="str">
            <v>Sum Amount</v>
          </cell>
          <cell r="BV129" t="str">
            <v>Trans</v>
          </cell>
          <cell r="BW129" t="str">
            <v>Product</v>
          </cell>
          <cell r="BX129" t="str">
            <v>Sum Stat Amt</v>
          </cell>
          <cell r="BY129" t="str">
            <v>Period</v>
          </cell>
          <cell r="BZ129" t="str">
            <v>Date</v>
          </cell>
          <cell r="CC129" t="str">
            <v>Account</v>
          </cell>
          <cell r="CD129" t="str">
            <v>Dept</v>
          </cell>
          <cell r="CE129" t="str">
            <v>Sum Amount</v>
          </cell>
          <cell r="CF129" t="str">
            <v>Trans</v>
          </cell>
          <cell r="CG129" t="str">
            <v>Product</v>
          </cell>
          <cell r="CH129" t="str">
            <v>Sum Stat Amt</v>
          </cell>
          <cell r="CI129" t="str">
            <v>Period</v>
          </cell>
          <cell r="CJ129" t="str">
            <v>Date</v>
          </cell>
          <cell r="CM129" t="str">
            <v>Account</v>
          </cell>
          <cell r="CN129" t="str">
            <v>Dept</v>
          </cell>
          <cell r="CO129" t="str">
            <v>Sum Amount</v>
          </cell>
          <cell r="CP129" t="str">
            <v>Trans</v>
          </cell>
          <cell r="CQ129" t="str">
            <v>Product</v>
          </cell>
          <cell r="CR129" t="str">
            <v>Sum Stat Amt</v>
          </cell>
          <cell r="CS129" t="str">
            <v>Period</v>
          </cell>
          <cell r="CT129" t="str">
            <v>Date</v>
          </cell>
          <cell r="CW129" t="str">
            <v>Account</v>
          </cell>
          <cell r="CX129" t="str">
            <v>Dept</v>
          </cell>
          <cell r="CY129" t="str">
            <v>Sum Amount</v>
          </cell>
          <cell r="CZ129" t="str">
            <v>Trans</v>
          </cell>
          <cell r="DA129" t="str">
            <v>Product</v>
          </cell>
          <cell r="DB129" t="str">
            <v>Sum Stat Amt</v>
          </cell>
          <cell r="DC129" t="str">
            <v>Period</v>
          </cell>
          <cell r="DD129" t="str">
            <v>Date</v>
          </cell>
          <cell r="DG129" t="str">
            <v>Account</v>
          </cell>
          <cell r="DH129" t="str">
            <v>Dept</v>
          </cell>
          <cell r="DI129" t="str">
            <v>Sum Amount</v>
          </cell>
          <cell r="DJ129" t="str">
            <v>Trans</v>
          </cell>
          <cell r="DK129" t="str">
            <v>Product</v>
          </cell>
          <cell r="DL129" t="str">
            <v>Sum Stat Amt</v>
          </cell>
          <cell r="DM129" t="str">
            <v>Period</v>
          </cell>
          <cell r="DN129" t="str">
            <v>Date</v>
          </cell>
          <cell r="DQ129" t="str">
            <v>Account</v>
          </cell>
          <cell r="DR129" t="str">
            <v>Dept</v>
          </cell>
          <cell r="DS129" t="str">
            <v>Sum Amount</v>
          </cell>
          <cell r="DT129" t="str">
            <v>Trans</v>
          </cell>
          <cell r="DU129" t="str">
            <v>Product</v>
          </cell>
          <cell r="DV129" t="str">
            <v>Sum Stat Amt</v>
          </cell>
          <cell r="DW129" t="str">
            <v>Period</v>
          </cell>
          <cell r="DX129" t="str">
            <v>Date</v>
          </cell>
        </row>
        <row r="130">
          <cell r="N130">
            <v>204</v>
          </cell>
          <cell r="O130">
            <v>455</v>
          </cell>
          <cell r="R130">
            <v>40939</v>
          </cell>
          <cell r="X130">
            <v>204</v>
          </cell>
          <cell r="Y130">
            <v>455</v>
          </cell>
          <cell r="AB130">
            <v>40968</v>
          </cell>
          <cell r="AH130">
            <v>204</v>
          </cell>
          <cell r="AI130">
            <v>455</v>
          </cell>
          <cell r="AL130">
            <v>40999</v>
          </cell>
          <cell r="AR130">
            <v>204</v>
          </cell>
          <cell r="AS130">
            <v>455</v>
          </cell>
          <cell r="AV130">
            <v>41029</v>
          </cell>
          <cell r="BB130">
            <v>204</v>
          </cell>
          <cell r="BC130">
            <v>455</v>
          </cell>
          <cell r="BF130">
            <v>41060</v>
          </cell>
          <cell r="BL130">
            <v>204</v>
          </cell>
          <cell r="BM130">
            <v>455</v>
          </cell>
          <cell r="BP130">
            <v>41090</v>
          </cell>
          <cell r="BV130">
            <v>204</v>
          </cell>
          <cell r="BW130">
            <v>455</v>
          </cell>
          <cell r="BZ130">
            <v>41121</v>
          </cell>
          <cell r="CF130">
            <v>204</v>
          </cell>
          <cell r="CG130">
            <v>455</v>
          </cell>
          <cell r="CJ130">
            <v>41152</v>
          </cell>
          <cell r="CP130">
            <v>204</v>
          </cell>
          <cell r="CQ130">
            <v>455</v>
          </cell>
          <cell r="CT130">
            <v>41182</v>
          </cell>
          <cell r="CZ130">
            <v>204</v>
          </cell>
          <cell r="DA130">
            <v>455</v>
          </cell>
          <cell r="DD130">
            <v>41213</v>
          </cell>
          <cell r="DJ130">
            <v>204</v>
          </cell>
          <cell r="DK130">
            <v>455</v>
          </cell>
          <cell r="DN130">
            <v>41243</v>
          </cell>
          <cell r="DT130">
            <v>204</v>
          </cell>
          <cell r="DU130">
            <v>455</v>
          </cell>
          <cell r="DX130">
            <v>41274</v>
          </cell>
        </row>
        <row r="132">
          <cell r="K132" t="str">
            <v>Account</v>
          </cell>
          <cell r="L132" t="str">
            <v>Dept</v>
          </cell>
          <cell r="M132" t="str">
            <v>Sum Amount</v>
          </cell>
          <cell r="N132" t="str">
            <v>Trans</v>
          </cell>
          <cell r="O132" t="str">
            <v>Product</v>
          </cell>
          <cell r="P132" t="str">
            <v>Sum Stat Amt</v>
          </cell>
          <cell r="Q132" t="str">
            <v>Period</v>
          </cell>
          <cell r="R132" t="str">
            <v>Date</v>
          </cell>
          <cell r="U132" t="str">
            <v>Account</v>
          </cell>
          <cell r="V132" t="str">
            <v>Dept</v>
          </cell>
          <cell r="W132" t="str">
            <v>Sum Amount</v>
          </cell>
          <cell r="X132" t="str">
            <v>Trans</v>
          </cell>
          <cell r="Y132" t="str">
            <v>Product</v>
          </cell>
          <cell r="Z132" t="str">
            <v>Sum Stat Amt</v>
          </cell>
          <cell r="AA132" t="str">
            <v>Period</v>
          </cell>
          <cell r="AB132" t="str">
            <v>Date</v>
          </cell>
          <cell r="AE132" t="str">
            <v>Account</v>
          </cell>
          <cell r="AF132" t="str">
            <v>Dept</v>
          </cell>
          <cell r="AG132" t="str">
            <v>Sum Amount</v>
          </cell>
          <cell r="AH132" t="str">
            <v>Trans</v>
          </cell>
          <cell r="AI132" t="str">
            <v>Product</v>
          </cell>
          <cell r="AJ132" t="str">
            <v>Sum Stat Amt</v>
          </cell>
          <cell r="AK132" t="str">
            <v>Period</v>
          </cell>
          <cell r="AL132" t="str">
            <v>Date</v>
          </cell>
          <cell r="AO132" t="str">
            <v>Account</v>
          </cell>
          <cell r="AP132" t="str">
            <v>Dept</v>
          </cell>
          <cell r="AQ132" t="str">
            <v>Sum Amount</v>
          </cell>
          <cell r="AR132" t="str">
            <v>Trans</v>
          </cell>
          <cell r="AS132" t="str">
            <v>Product</v>
          </cell>
          <cell r="AT132" t="str">
            <v>Sum Stat Amt</v>
          </cell>
          <cell r="AU132" t="str">
            <v>Period</v>
          </cell>
          <cell r="AV132" t="str">
            <v>Date</v>
          </cell>
          <cell r="AY132" t="str">
            <v>Account</v>
          </cell>
          <cell r="AZ132" t="str">
            <v>Dept</v>
          </cell>
          <cell r="BA132" t="str">
            <v>Sum Amount</v>
          </cell>
          <cell r="BB132" t="str">
            <v>Trans</v>
          </cell>
          <cell r="BC132" t="str">
            <v>Product</v>
          </cell>
          <cell r="BD132" t="str">
            <v>Sum Stat Amt</v>
          </cell>
          <cell r="BE132" t="str">
            <v>Period</v>
          </cell>
          <cell r="BF132" t="str">
            <v>Date</v>
          </cell>
          <cell r="BI132" t="str">
            <v>Account</v>
          </cell>
          <cell r="BJ132" t="str">
            <v>Dept</v>
          </cell>
          <cell r="BK132" t="str">
            <v>Sum Amount</v>
          </cell>
          <cell r="BL132" t="str">
            <v>Trans</v>
          </cell>
          <cell r="BM132" t="str">
            <v>Product</v>
          </cell>
          <cell r="BN132" t="str">
            <v>Sum Stat Amt</v>
          </cell>
          <cell r="BO132" t="str">
            <v>Period</v>
          </cell>
          <cell r="BP132" t="str">
            <v>Date</v>
          </cell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  <cell r="CC132" t="str">
            <v>Account</v>
          </cell>
          <cell r="CD132" t="str">
            <v>Dept</v>
          </cell>
          <cell r="CE132" t="str">
            <v>Sum Amount</v>
          </cell>
          <cell r="CF132" t="str">
            <v>Trans</v>
          </cell>
          <cell r="CG132" t="str">
            <v>Product</v>
          </cell>
          <cell r="CH132" t="str">
            <v>Sum Stat Amt</v>
          </cell>
          <cell r="CI132" t="str">
            <v>Period</v>
          </cell>
          <cell r="CJ132" t="str">
            <v>Date</v>
          </cell>
          <cell r="CM132" t="str">
            <v>Account</v>
          </cell>
          <cell r="CN132" t="str">
            <v>Dept</v>
          </cell>
          <cell r="CO132" t="str">
            <v>Sum Amount</v>
          </cell>
          <cell r="CP132" t="str">
            <v>Trans</v>
          </cell>
          <cell r="CQ132" t="str">
            <v>Product</v>
          </cell>
          <cell r="CR132" t="str">
            <v>Sum Stat Amt</v>
          </cell>
          <cell r="CS132" t="str">
            <v>Period</v>
          </cell>
          <cell r="CT132" t="str">
            <v>Date</v>
          </cell>
          <cell r="CW132" t="str">
            <v>Account</v>
          </cell>
          <cell r="CX132" t="str">
            <v>Dept</v>
          </cell>
          <cell r="CY132" t="str">
            <v>Sum Amount</v>
          </cell>
          <cell r="CZ132" t="str">
            <v>Trans</v>
          </cell>
          <cell r="DA132" t="str">
            <v>Product</v>
          </cell>
          <cell r="DB132" t="str">
            <v>Sum Stat Amt</v>
          </cell>
          <cell r="DC132" t="str">
            <v>Period</v>
          </cell>
          <cell r="DD132" t="str">
            <v>Date</v>
          </cell>
          <cell r="DG132" t="str">
            <v>Account</v>
          </cell>
          <cell r="DH132" t="str">
            <v>Dept</v>
          </cell>
          <cell r="DI132" t="str">
            <v>Sum Amount</v>
          </cell>
          <cell r="DJ132" t="str">
            <v>Trans</v>
          </cell>
          <cell r="DK132" t="str">
            <v>Product</v>
          </cell>
          <cell r="DL132" t="str">
            <v>Sum Stat Amt</v>
          </cell>
          <cell r="DM132" t="str">
            <v>Period</v>
          </cell>
          <cell r="DN132" t="str">
            <v>Date</v>
          </cell>
          <cell r="DQ132" t="str">
            <v>Account</v>
          </cell>
          <cell r="DR132" t="str">
            <v>Dept</v>
          </cell>
          <cell r="DS132" t="str">
            <v>Sum Amount</v>
          </cell>
          <cell r="DT132" t="str">
            <v>Trans</v>
          </cell>
          <cell r="DU132" t="str">
            <v>Product</v>
          </cell>
          <cell r="DV132" t="str">
            <v>Sum Stat Amt</v>
          </cell>
          <cell r="DW132" t="str">
            <v>Period</v>
          </cell>
          <cell r="DX132" t="str">
            <v>Date</v>
          </cell>
        </row>
        <row r="133">
          <cell r="N133">
            <v>202</v>
          </cell>
          <cell r="O133">
            <v>457</v>
          </cell>
          <cell r="R133">
            <v>40939</v>
          </cell>
          <cell r="X133">
            <v>202</v>
          </cell>
          <cell r="Y133">
            <v>457</v>
          </cell>
          <cell r="AB133">
            <v>40968</v>
          </cell>
          <cell r="AH133">
            <v>202</v>
          </cell>
          <cell r="AI133">
            <v>457</v>
          </cell>
          <cell r="AL133">
            <v>40999</v>
          </cell>
          <cell r="AR133">
            <v>202</v>
          </cell>
          <cell r="AS133">
            <v>457</v>
          </cell>
          <cell r="AV133">
            <v>41029</v>
          </cell>
          <cell r="BB133">
            <v>202</v>
          </cell>
          <cell r="BC133">
            <v>457</v>
          </cell>
          <cell r="BF133">
            <v>41060</v>
          </cell>
          <cell r="BL133">
            <v>202</v>
          </cell>
          <cell r="BM133">
            <v>457</v>
          </cell>
          <cell r="BP133">
            <v>41090</v>
          </cell>
          <cell r="BV133">
            <v>202</v>
          </cell>
          <cell r="BW133">
            <v>457</v>
          </cell>
          <cell r="BZ133">
            <v>41121</v>
          </cell>
          <cell r="CF133">
            <v>202</v>
          </cell>
          <cell r="CG133">
            <v>457</v>
          </cell>
          <cell r="CJ133">
            <v>41152</v>
          </cell>
          <cell r="CP133">
            <v>202</v>
          </cell>
          <cell r="CQ133">
            <v>457</v>
          </cell>
          <cell r="CT133">
            <v>41182</v>
          </cell>
          <cell r="CZ133">
            <v>202</v>
          </cell>
          <cell r="DA133">
            <v>457</v>
          </cell>
          <cell r="DD133">
            <v>41213</v>
          </cell>
          <cell r="DJ133">
            <v>202</v>
          </cell>
          <cell r="DK133">
            <v>457</v>
          </cell>
          <cell r="DN133">
            <v>41243</v>
          </cell>
          <cell r="DT133">
            <v>202</v>
          </cell>
          <cell r="DU133">
            <v>457</v>
          </cell>
          <cell r="DX133">
            <v>41274</v>
          </cell>
        </row>
        <row r="135">
          <cell r="K135" t="str">
            <v>Account</v>
          </cell>
          <cell r="L135" t="str">
            <v>Dept</v>
          </cell>
          <cell r="M135" t="str">
            <v>Sum Amount</v>
          </cell>
          <cell r="N135" t="str">
            <v>Trans</v>
          </cell>
          <cell r="O135" t="str">
            <v>Product</v>
          </cell>
          <cell r="P135" t="str">
            <v>Sum Stat Amt</v>
          </cell>
          <cell r="Q135" t="str">
            <v>Period</v>
          </cell>
          <cell r="R135" t="str">
            <v>Date</v>
          </cell>
          <cell r="U135" t="str">
            <v>Account</v>
          </cell>
          <cell r="V135" t="str">
            <v>Dept</v>
          </cell>
          <cell r="W135" t="str">
            <v>Sum Amount</v>
          </cell>
          <cell r="X135" t="str">
            <v>Trans</v>
          </cell>
          <cell r="Y135" t="str">
            <v>Product</v>
          </cell>
          <cell r="Z135" t="str">
            <v>Sum Stat Amt</v>
          </cell>
          <cell r="AA135" t="str">
            <v>Period</v>
          </cell>
          <cell r="AB135" t="str">
            <v>Date</v>
          </cell>
          <cell r="AE135" t="str">
            <v>Account</v>
          </cell>
          <cell r="AF135" t="str">
            <v>Dept</v>
          </cell>
          <cell r="AG135" t="str">
            <v>Sum Amount</v>
          </cell>
          <cell r="AH135" t="str">
            <v>Trans</v>
          </cell>
          <cell r="AI135" t="str">
            <v>Product</v>
          </cell>
          <cell r="AJ135" t="str">
            <v>Sum Stat Amt</v>
          </cell>
          <cell r="AK135" t="str">
            <v>Period</v>
          </cell>
          <cell r="AL135" t="str">
            <v>Date</v>
          </cell>
          <cell r="AO135" t="str">
            <v>Account</v>
          </cell>
          <cell r="AP135" t="str">
            <v>Dept</v>
          </cell>
          <cell r="AQ135" t="str">
            <v>Sum Amount</v>
          </cell>
          <cell r="AR135" t="str">
            <v>Trans</v>
          </cell>
          <cell r="AS135" t="str">
            <v>Product</v>
          </cell>
          <cell r="AT135" t="str">
            <v>Sum Stat Amt</v>
          </cell>
          <cell r="AU135" t="str">
            <v>Period</v>
          </cell>
          <cell r="AV135" t="str">
            <v>Date</v>
          </cell>
          <cell r="AY135" t="str">
            <v>Account</v>
          </cell>
          <cell r="AZ135" t="str">
            <v>Dept</v>
          </cell>
          <cell r="BA135" t="str">
            <v>Sum Amount</v>
          </cell>
          <cell r="BB135" t="str">
            <v>Trans</v>
          </cell>
          <cell r="BC135" t="str">
            <v>Product</v>
          </cell>
          <cell r="BD135" t="str">
            <v>Sum Stat Amt</v>
          </cell>
          <cell r="BE135" t="str">
            <v>Period</v>
          </cell>
          <cell r="BF135" t="str">
            <v>Date</v>
          </cell>
          <cell r="BI135" t="str">
            <v>Account</v>
          </cell>
          <cell r="BJ135" t="str">
            <v>Dept</v>
          </cell>
          <cell r="BK135" t="str">
            <v>Sum Amount</v>
          </cell>
          <cell r="BL135" t="str">
            <v>Trans</v>
          </cell>
          <cell r="BM135" t="str">
            <v>Product</v>
          </cell>
          <cell r="BN135" t="str">
            <v>Sum Stat Amt</v>
          </cell>
          <cell r="BO135" t="str">
            <v>Period</v>
          </cell>
          <cell r="BP135" t="str">
            <v>Date</v>
          </cell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  <cell r="CC135" t="str">
            <v>Account</v>
          </cell>
          <cell r="CD135" t="str">
            <v>Dept</v>
          </cell>
          <cell r="CE135" t="str">
            <v>Sum Amount</v>
          </cell>
          <cell r="CF135" t="str">
            <v>Trans</v>
          </cell>
          <cell r="CG135" t="str">
            <v>Product</v>
          </cell>
          <cell r="CH135" t="str">
            <v>Sum Stat Amt</v>
          </cell>
          <cell r="CI135" t="str">
            <v>Period</v>
          </cell>
          <cell r="CJ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W135" t="str">
            <v>Account</v>
          </cell>
          <cell r="CX135" t="str">
            <v>Dept</v>
          </cell>
          <cell r="CY135" t="str">
            <v>Sum Amount</v>
          </cell>
          <cell r="CZ135" t="str">
            <v>Trans</v>
          </cell>
          <cell r="DA135" t="str">
            <v>Product</v>
          </cell>
          <cell r="DB135" t="str">
            <v>Sum Stat Amt</v>
          </cell>
          <cell r="DC135" t="str">
            <v>Period</v>
          </cell>
          <cell r="DD135" t="str">
            <v>Date</v>
          </cell>
          <cell r="DG135" t="str">
            <v>Account</v>
          </cell>
          <cell r="DH135" t="str">
            <v>Dept</v>
          </cell>
          <cell r="DI135" t="str">
            <v>Sum Amount</v>
          </cell>
          <cell r="DJ135" t="str">
            <v>Trans</v>
          </cell>
          <cell r="DK135" t="str">
            <v>Product</v>
          </cell>
          <cell r="DL135" t="str">
            <v>Sum Stat Amt</v>
          </cell>
          <cell r="DM135" t="str">
            <v>Period</v>
          </cell>
          <cell r="DN135" t="str">
            <v>Date</v>
          </cell>
          <cell r="DQ135" t="str">
            <v>Account</v>
          </cell>
          <cell r="DR135" t="str">
            <v>Dept</v>
          </cell>
          <cell r="DS135" t="str">
            <v>Sum Amount</v>
          </cell>
          <cell r="DT135" t="str">
            <v>Trans</v>
          </cell>
          <cell r="DU135" t="str">
            <v>Product</v>
          </cell>
          <cell r="DV135" t="str">
            <v>Sum Stat Amt</v>
          </cell>
          <cell r="DW135" t="str">
            <v>Period</v>
          </cell>
          <cell r="DX135" t="str">
            <v>Date</v>
          </cell>
        </row>
        <row r="136">
          <cell r="N136">
            <v>205</v>
          </cell>
          <cell r="O136">
            <v>455</v>
          </cell>
          <cell r="R136">
            <v>40939</v>
          </cell>
          <cell r="X136">
            <v>205</v>
          </cell>
          <cell r="Y136">
            <v>455</v>
          </cell>
          <cell r="AB136">
            <v>40968</v>
          </cell>
          <cell r="AH136">
            <v>205</v>
          </cell>
          <cell r="AI136">
            <v>455</v>
          </cell>
          <cell r="AL136">
            <v>40999</v>
          </cell>
          <cell r="AR136">
            <v>205</v>
          </cell>
          <cell r="AS136">
            <v>455</v>
          </cell>
          <cell r="AV136">
            <v>41029</v>
          </cell>
          <cell r="BB136">
            <v>205</v>
          </cell>
          <cell r="BC136">
            <v>455</v>
          </cell>
          <cell r="BF136">
            <v>41060</v>
          </cell>
          <cell r="BL136">
            <v>205</v>
          </cell>
          <cell r="BM136">
            <v>455</v>
          </cell>
          <cell r="BP136">
            <v>41090</v>
          </cell>
          <cell r="BV136">
            <v>205</v>
          </cell>
          <cell r="BW136">
            <v>455</v>
          </cell>
          <cell r="BZ136">
            <v>41121</v>
          </cell>
          <cell r="CF136">
            <v>205</v>
          </cell>
          <cell r="CG136">
            <v>455</v>
          </cell>
          <cell r="CJ136">
            <v>41152</v>
          </cell>
          <cell r="CP136">
            <v>205</v>
          </cell>
          <cell r="CQ136">
            <v>455</v>
          </cell>
          <cell r="CT136">
            <v>41182</v>
          </cell>
          <cell r="CZ136">
            <v>205</v>
          </cell>
          <cell r="DA136">
            <v>455</v>
          </cell>
          <cell r="DD136">
            <v>41213</v>
          </cell>
          <cell r="DJ136">
            <v>205</v>
          </cell>
          <cell r="DK136">
            <v>455</v>
          </cell>
          <cell r="DN136">
            <v>41243</v>
          </cell>
          <cell r="DT136">
            <v>205</v>
          </cell>
          <cell r="DU136">
            <v>455</v>
          </cell>
          <cell r="DX136">
            <v>41274</v>
          </cell>
        </row>
        <row r="138">
          <cell r="K138" t="str">
            <v>Account</v>
          </cell>
          <cell r="L138" t="str">
            <v>Dept</v>
          </cell>
          <cell r="M138" t="str">
            <v>Sum Amount</v>
          </cell>
          <cell r="N138" t="str">
            <v>Trans</v>
          </cell>
          <cell r="O138" t="str">
            <v>Product</v>
          </cell>
          <cell r="P138" t="str">
            <v>Sum Stat Amt</v>
          </cell>
          <cell r="Q138" t="str">
            <v>Period</v>
          </cell>
          <cell r="R138" t="str">
            <v>Date</v>
          </cell>
          <cell r="U138" t="str">
            <v>Account</v>
          </cell>
          <cell r="V138" t="str">
            <v>Dept</v>
          </cell>
          <cell r="W138" t="str">
            <v>Sum Amount</v>
          </cell>
          <cell r="X138" t="str">
            <v>Trans</v>
          </cell>
          <cell r="Y138" t="str">
            <v>Product</v>
          </cell>
          <cell r="Z138" t="str">
            <v>Sum Stat Amt</v>
          </cell>
          <cell r="AA138" t="str">
            <v>Period</v>
          </cell>
          <cell r="AB138" t="str">
            <v>Date</v>
          </cell>
          <cell r="AE138" t="str">
            <v>Account</v>
          </cell>
          <cell r="AF138" t="str">
            <v>Dept</v>
          </cell>
          <cell r="AG138" t="str">
            <v>Sum Amount</v>
          </cell>
          <cell r="AH138" t="str">
            <v>Trans</v>
          </cell>
          <cell r="AI138" t="str">
            <v>Product</v>
          </cell>
          <cell r="AJ138" t="str">
            <v>Sum Stat Amt</v>
          </cell>
          <cell r="AK138" t="str">
            <v>Period</v>
          </cell>
          <cell r="AL138" t="str">
            <v>Date</v>
          </cell>
          <cell r="AO138" t="str">
            <v>Account</v>
          </cell>
          <cell r="AP138" t="str">
            <v>Dept</v>
          </cell>
          <cell r="AQ138" t="str">
            <v>Sum Amount</v>
          </cell>
          <cell r="AR138" t="str">
            <v>Trans</v>
          </cell>
          <cell r="AS138" t="str">
            <v>Product</v>
          </cell>
          <cell r="AT138" t="str">
            <v>Sum Stat Amt</v>
          </cell>
          <cell r="AU138" t="str">
            <v>Period</v>
          </cell>
          <cell r="AV138" t="str">
            <v>Date</v>
          </cell>
          <cell r="AY138" t="str">
            <v>Account</v>
          </cell>
          <cell r="AZ138" t="str">
            <v>Dept</v>
          </cell>
          <cell r="BA138" t="str">
            <v>Sum Amount</v>
          </cell>
          <cell r="BB138" t="str">
            <v>Trans</v>
          </cell>
          <cell r="BC138" t="str">
            <v>Product</v>
          </cell>
          <cell r="BD138" t="str">
            <v>Sum Stat Amt</v>
          </cell>
          <cell r="BE138" t="str">
            <v>Period</v>
          </cell>
          <cell r="BF138" t="str">
            <v>Date</v>
          </cell>
          <cell r="BI138" t="str">
            <v>Account</v>
          </cell>
          <cell r="BJ138" t="str">
            <v>Dept</v>
          </cell>
          <cell r="BK138" t="str">
            <v>Sum Amount</v>
          </cell>
          <cell r="BL138" t="str">
            <v>Trans</v>
          </cell>
          <cell r="BM138" t="str">
            <v>Product</v>
          </cell>
          <cell r="BN138" t="str">
            <v>Sum Stat Amt</v>
          </cell>
          <cell r="BO138" t="str">
            <v>Period</v>
          </cell>
          <cell r="BP138" t="str">
            <v>Date</v>
          </cell>
          <cell r="BS138" t="str">
            <v>Account</v>
          </cell>
          <cell r="BT138" t="str">
            <v>Dept</v>
          </cell>
          <cell r="BU138" t="str">
            <v>Sum Amount</v>
          </cell>
          <cell r="BV138" t="str">
            <v>Trans</v>
          </cell>
          <cell r="BW138" t="str">
            <v>Product</v>
          </cell>
          <cell r="BX138" t="str">
            <v>Sum Stat Amt</v>
          </cell>
          <cell r="BY138" t="str">
            <v>Period</v>
          </cell>
          <cell r="BZ138" t="str">
            <v>Date</v>
          </cell>
          <cell r="CC138" t="str">
            <v>Account</v>
          </cell>
          <cell r="CD138" t="str">
            <v>Dept</v>
          </cell>
          <cell r="CE138" t="str">
            <v>Sum Amount</v>
          </cell>
          <cell r="CF138" t="str">
            <v>Trans</v>
          </cell>
          <cell r="CG138" t="str">
            <v>Product</v>
          </cell>
          <cell r="CH138" t="str">
            <v>Sum Stat Amt</v>
          </cell>
          <cell r="CI138" t="str">
            <v>Period</v>
          </cell>
          <cell r="CJ138" t="str">
            <v>Date</v>
          </cell>
          <cell r="CM138" t="str">
            <v>Account</v>
          </cell>
          <cell r="CN138" t="str">
            <v>Dept</v>
          </cell>
          <cell r="CO138" t="str">
            <v>Sum Amount</v>
          </cell>
          <cell r="CP138" t="str">
            <v>Trans</v>
          </cell>
          <cell r="CQ138" t="str">
            <v>Product</v>
          </cell>
          <cell r="CR138" t="str">
            <v>Sum Stat Amt</v>
          </cell>
          <cell r="CS138" t="str">
            <v>Period</v>
          </cell>
          <cell r="CT138" t="str">
            <v>Date</v>
          </cell>
          <cell r="CW138" t="str">
            <v>Account</v>
          </cell>
          <cell r="CX138" t="str">
            <v>Dept</v>
          </cell>
          <cell r="CY138" t="str">
            <v>Sum Amount</v>
          </cell>
          <cell r="CZ138" t="str">
            <v>Trans</v>
          </cell>
          <cell r="DA138" t="str">
            <v>Product</v>
          </cell>
          <cell r="DB138" t="str">
            <v>Sum Stat Amt</v>
          </cell>
          <cell r="DC138" t="str">
            <v>Period</v>
          </cell>
          <cell r="DD138" t="str">
            <v>Date</v>
          </cell>
          <cell r="DG138" t="str">
            <v>Account</v>
          </cell>
          <cell r="DH138" t="str">
            <v>Dept</v>
          </cell>
          <cell r="DI138" t="str">
            <v>Sum Amount</v>
          </cell>
          <cell r="DJ138" t="str">
            <v>Trans</v>
          </cell>
          <cell r="DK138" t="str">
            <v>Product</v>
          </cell>
          <cell r="DL138" t="str">
            <v>Sum Stat Amt</v>
          </cell>
          <cell r="DM138" t="str">
            <v>Period</v>
          </cell>
          <cell r="DN138" t="str">
            <v>Date</v>
          </cell>
          <cell r="DQ138" t="str">
            <v>Account</v>
          </cell>
          <cell r="DR138" t="str">
            <v>Dept</v>
          </cell>
          <cell r="DS138" t="str">
            <v>Sum Amount</v>
          </cell>
          <cell r="DT138" t="str">
            <v>Trans</v>
          </cell>
          <cell r="DU138" t="str">
            <v>Product</v>
          </cell>
          <cell r="DV138" t="str">
            <v>Sum Stat Amt</v>
          </cell>
          <cell r="DW138" t="str">
            <v>Period</v>
          </cell>
          <cell r="DX138" t="str">
            <v>Date</v>
          </cell>
        </row>
        <row r="139">
          <cell r="N139">
            <v>204</v>
          </cell>
          <cell r="O139">
            <v>457</v>
          </cell>
          <cell r="R139">
            <v>40939</v>
          </cell>
          <cell r="X139">
            <v>204</v>
          </cell>
          <cell r="Y139">
            <v>457</v>
          </cell>
          <cell r="AB139">
            <v>40968</v>
          </cell>
          <cell r="AH139">
            <v>204</v>
          </cell>
          <cell r="AI139">
            <v>457</v>
          </cell>
          <cell r="AL139">
            <v>40999</v>
          </cell>
          <cell r="AR139">
            <v>204</v>
          </cell>
          <cell r="AS139">
            <v>457</v>
          </cell>
          <cell r="AV139">
            <v>41029</v>
          </cell>
          <cell r="BB139">
            <v>204</v>
          </cell>
          <cell r="BC139">
            <v>457</v>
          </cell>
          <cell r="BF139">
            <v>41060</v>
          </cell>
          <cell r="BL139">
            <v>204</v>
          </cell>
          <cell r="BM139">
            <v>457</v>
          </cell>
          <cell r="BP139">
            <v>41090</v>
          </cell>
          <cell r="BV139">
            <v>204</v>
          </cell>
          <cell r="BW139">
            <v>457</v>
          </cell>
          <cell r="BZ139">
            <v>41121</v>
          </cell>
          <cell r="CF139">
            <v>204</v>
          </cell>
          <cell r="CG139">
            <v>457</v>
          </cell>
          <cell r="CJ139">
            <v>41152</v>
          </cell>
          <cell r="CP139">
            <v>204</v>
          </cell>
          <cell r="CQ139">
            <v>457</v>
          </cell>
          <cell r="CT139">
            <v>41182</v>
          </cell>
          <cell r="CZ139">
            <v>204</v>
          </cell>
          <cell r="DA139">
            <v>457</v>
          </cell>
          <cell r="DD139">
            <v>41213</v>
          </cell>
          <cell r="DJ139">
            <v>204</v>
          </cell>
          <cell r="DK139">
            <v>457</v>
          </cell>
          <cell r="DN139">
            <v>41243</v>
          </cell>
          <cell r="DT139">
            <v>204</v>
          </cell>
          <cell r="DU139">
            <v>457</v>
          </cell>
          <cell r="DX139">
            <v>41274</v>
          </cell>
        </row>
        <row r="141">
          <cell r="K141" t="str">
            <v>Account</v>
          </cell>
          <cell r="L141" t="str">
            <v>Dept</v>
          </cell>
          <cell r="M141" t="str">
            <v>Sum Amount</v>
          </cell>
          <cell r="N141" t="str">
            <v>Trans</v>
          </cell>
          <cell r="O141" t="str">
            <v>Product</v>
          </cell>
          <cell r="P141" t="str">
            <v>Sum Stat Amt</v>
          </cell>
          <cell r="Q141" t="str">
            <v>Period</v>
          </cell>
          <cell r="R141" t="str">
            <v>Date</v>
          </cell>
          <cell r="U141" t="str">
            <v>Account</v>
          </cell>
          <cell r="V141" t="str">
            <v>Dept</v>
          </cell>
          <cell r="W141" t="str">
            <v>Sum Amount</v>
          </cell>
          <cell r="X141" t="str">
            <v>Trans</v>
          </cell>
          <cell r="Y141" t="str">
            <v>Product</v>
          </cell>
          <cell r="Z141" t="str">
            <v>Sum Stat Amt</v>
          </cell>
          <cell r="AA141" t="str">
            <v>Period</v>
          </cell>
          <cell r="AB141" t="str">
            <v>Date</v>
          </cell>
          <cell r="AE141" t="str">
            <v>Account</v>
          </cell>
          <cell r="AF141" t="str">
            <v>Dept</v>
          </cell>
          <cell r="AG141" t="str">
            <v>Sum Amount</v>
          </cell>
          <cell r="AH141" t="str">
            <v>Trans</v>
          </cell>
          <cell r="AI141" t="str">
            <v>Product</v>
          </cell>
          <cell r="AJ141" t="str">
            <v>Sum Stat Amt</v>
          </cell>
          <cell r="AK141" t="str">
            <v>Period</v>
          </cell>
          <cell r="AL141" t="str">
            <v>Date</v>
          </cell>
          <cell r="AO141" t="str">
            <v>Account</v>
          </cell>
          <cell r="AP141" t="str">
            <v>Dept</v>
          </cell>
          <cell r="AQ141" t="str">
            <v>Sum Amount</v>
          </cell>
          <cell r="AR141" t="str">
            <v>Trans</v>
          </cell>
          <cell r="AS141" t="str">
            <v>Product</v>
          </cell>
          <cell r="AT141" t="str">
            <v>Sum Stat Amt</v>
          </cell>
          <cell r="AU141" t="str">
            <v>Period</v>
          </cell>
          <cell r="AV141" t="str">
            <v>Date</v>
          </cell>
          <cell r="AY141" t="str">
            <v>Account</v>
          </cell>
          <cell r="AZ141" t="str">
            <v>Dept</v>
          </cell>
          <cell r="BA141" t="str">
            <v>Sum Amount</v>
          </cell>
          <cell r="BB141" t="str">
            <v>Trans</v>
          </cell>
          <cell r="BC141" t="str">
            <v>Product</v>
          </cell>
          <cell r="BD141" t="str">
            <v>Sum Stat Amt</v>
          </cell>
          <cell r="BE141" t="str">
            <v>Period</v>
          </cell>
          <cell r="BF141" t="str">
            <v>Date</v>
          </cell>
          <cell r="BI141" t="str">
            <v>Account</v>
          </cell>
          <cell r="BJ141" t="str">
            <v>Dept</v>
          </cell>
          <cell r="BK141" t="str">
            <v>Sum Amount</v>
          </cell>
          <cell r="BL141" t="str">
            <v>Trans</v>
          </cell>
          <cell r="BM141" t="str">
            <v>Product</v>
          </cell>
          <cell r="BN141" t="str">
            <v>Sum Stat Amt</v>
          </cell>
          <cell r="BO141" t="str">
            <v>Period</v>
          </cell>
          <cell r="BP141" t="str">
            <v>Date</v>
          </cell>
          <cell r="BS141" t="str">
            <v>Account</v>
          </cell>
          <cell r="BT141" t="str">
            <v>Dept</v>
          </cell>
          <cell r="BU141" t="str">
            <v>Sum Amount</v>
          </cell>
          <cell r="BV141" t="str">
            <v>Trans</v>
          </cell>
          <cell r="BW141" t="str">
            <v>Product</v>
          </cell>
          <cell r="BX141" t="str">
            <v>Sum Stat Amt</v>
          </cell>
          <cell r="BY141" t="str">
            <v>Period</v>
          </cell>
          <cell r="BZ141" t="str">
            <v>Date</v>
          </cell>
          <cell r="CC141" t="str">
            <v>Account</v>
          </cell>
          <cell r="CD141" t="str">
            <v>Dept</v>
          </cell>
          <cell r="CE141" t="str">
            <v>Sum Amount</v>
          </cell>
          <cell r="CF141" t="str">
            <v>Trans</v>
          </cell>
          <cell r="CG141" t="str">
            <v>Product</v>
          </cell>
          <cell r="CH141" t="str">
            <v>Sum Stat Amt</v>
          </cell>
          <cell r="CI141" t="str">
            <v>Period</v>
          </cell>
          <cell r="CJ141" t="str">
            <v>Date</v>
          </cell>
          <cell r="CM141" t="str">
            <v>Account</v>
          </cell>
          <cell r="CN141" t="str">
            <v>Dept</v>
          </cell>
          <cell r="CO141" t="str">
            <v>Sum Amount</v>
          </cell>
          <cell r="CP141" t="str">
            <v>Trans</v>
          </cell>
          <cell r="CQ141" t="str">
            <v>Product</v>
          </cell>
          <cell r="CR141" t="str">
            <v>Sum Stat Amt</v>
          </cell>
          <cell r="CS141" t="str">
            <v>Period</v>
          </cell>
          <cell r="CT141" t="str">
            <v>Date</v>
          </cell>
          <cell r="CW141" t="str">
            <v>Account</v>
          </cell>
          <cell r="CX141" t="str">
            <v>Dept</v>
          </cell>
          <cell r="CY141" t="str">
            <v>Sum Amount</v>
          </cell>
          <cell r="CZ141" t="str">
            <v>Trans</v>
          </cell>
          <cell r="DA141" t="str">
            <v>Product</v>
          </cell>
          <cell r="DB141" t="str">
            <v>Sum Stat Amt</v>
          </cell>
          <cell r="DC141" t="str">
            <v>Period</v>
          </cell>
          <cell r="DD141" t="str">
            <v>Date</v>
          </cell>
          <cell r="DG141" t="str">
            <v>Account</v>
          </cell>
          <cell r="DH141" t="str">
            <v>Dept</v>
          </cell>
          <cell r="DI141" t="str">
            <v>Sum Amount</v>
          </cell>
          <cell r="DJ141" t="str">
            <v>Trans</v>
          </cell>
          <cell r="DK141" t="str">
            <v>Product</v>
          </cell>
          <cell r="DL141" t="str">
            <v>Sum Stat Amt</v>
          </cell>
          <cell r="DM141" t="str">
            <v>Period</v>
          </cell>
          <cell r="DN141" t="str">
            <v>Date</v>
          </cell>
          <cell r="DQ141" t="str">
            <v>Account</v>
          </cell>
          <cell r="DR141" t="str">
            <v>Dept</v>
          </cell>
          <cell r="DS141" t="str">
            <v>Sum Amount</v>
          </cell>
          <cell r="DT141" t="str">
            <v>Trans</v>
          </cell>
          <cell r="DU141" t="str">
            <v>Product</v>
          </cell>
          <cell r="DV141" t="str">
            <v>Sum Stat Amt</v>
          </cell>
          <cell r="DW141" t="str">
            <v>Period</v>
          </cell>
          <cell r="DX141" t="str">
            <v>Date</v>
          </cell>
        </row>
        <row r="142">
          <cell r="N142">
            <v>205</v>
          </cell>
          <cell r="O142">
            <v>457</v>
          </cell>
          <cell r="R142">
            <v>40939</v>
          </cell>
          <cell r="X142">
            <v>205</v>
          </cell>
          <cell r="Y142">
            <v>457</v>
          </cell>
          <cell r="AB142">
            <v>40968</v>
          </cell>
          <cell r="AH142">
            <v>205</v>
          </cell>
          <cell r="AI142">
            <v>457</v>
          </cell>
          <cell r="AL142">
            <v>40999</v>
          </cell>
          <cell r="AR142">
            <v>205</v>
          </cell>
          <cell r="AS142">
            <v>457</v>
          </cell>
          <cell r="AV142">
            <v>41029</v>
          </cell>
          <cell r="BB142">
            <v>205</v>
          </cell>
          <cell r="BC142">
            <v>457</v>
          </cell>
          <cell r="BF142">
            <v>41060</v>
          </cell>
          <cell r="BL142">
            <v>205</v>
          </cell>
          <cell r="BM142">
            <v>457</v>
          </cell>
          <cell r="BP142">
            <v>41090</v>
          </cell>
          <cell r="BV142">
            <v>205</v>
          </cell>
          <cell r="BW142">
            <v>457</v>
          </cell>
          <cell r="BZ142">
            <v>41121</v>
          </cell>
          <cell r="CF142">
            <v>205</v>
          </cell>
          <cell r="CG142">
            <v>457</v>
          </cell>
          <cell r="CJ142">
            <v>41152</v>
          </cell>
          <cell r="CP142">
            <v>205</v>
          </cell>
          <cell r="CQ142">
            <v>457</v>
          </cell>
          <cell r="CT142">
            <v>41182</v>
          </cell>
          <cell r="CZ142">
            <v>205</v>
          </cell>
          <cell r="DA142">
            <v>457</v>
          </cell>
          <cell r="DD142">
            <v>41213</v>
          </cell>
          <cell r="DJ142">
            <v>205</v>
          </cell>
          <cell r="DK142">
            <v>457</v>
          </cell>
          <cell r="DN142">
            <v>41243</v>
          </cell>
          <cell r="DT142">
            <v>205</v>
          </cell>
          <cell r="DU142">
            <v>457</v>
          </cell>
          <cell r="DX142">
            <v>41274</v>
          </cell>
        </row>
        <row r="144">
          <cell r="K144" t="str">
            <v>Account</v>
          </cell>
          <cell r="L144" t="str">
            <v>Dept</v>
          </cell>
          <cell r="M144" t="str">
            <v>Sum Amount</v>
          </cell>
          <cell r="N144" t="str">
            <v>Trans</v>
          </cell>
          <cell r="O144" t="str">
            <v>Product</v>
          </cell>
          <cell r="P144" t="str">
            <v>Sum Stat Amt</v>
          </cell>
          <cell r="Q144" t="str">
            <v>Period</v>
          </cell>
          <cell r="R144" t="str">
            <v>Date</v>
          </cell>
          <cell r="U144" t="str">
            <v>Account</v>
          </cell>
          <cell r="V144" t="str">
            <v>Dept</v>
          </cell>
          <cell r="W144" t="str">
            <v>Sum Amount</v>
          </cell>
          <cell r="X144" t="str">
            <v>Trans</v>
          </cell>
          <cell r="Y144" t="str">
            <v>Product</v>
          </cell>
          <cell r="Z144" t="str">
            <v>Sum Stat Amt</v>
          </cell>
          <cell r="AA144" t="str">
            <v>Period</v>
          </cell>
          <cell r="AB144" t="str">
            <v>Date</v>
          </cell>
          <cell r="AE144" t="str">
            <v>Account</v>
          </cell>
          <cell r="AF144" t="str">
            <v>Dept</v>
          </cell>
          <cell r="AG144" t="str">
            <v>Sum Amount</v>
          </cell>
          <cell r="AH144" t="str">
            <v>Trans</v>
          </cell>
          <cell r="AI144" t="str">
            <v>Product</v>
          </cell>
          <cell r="AJ144" t="str">
            <v>Sum Stat Amt</v>
          </cell>
          <cell r="AK144" t="str">
            <v>Period</v>
          </cell>
          <cell r="AL144" t="str">
            <v>Date</v>
          </cell>
          <cell r="AO144" t="str">
            <v>Account</v>
          </cell>
          <cell r="AP144" t="str">
            <v>Dept</v>
          </cell>
          <cell r="AQ144" t="str">
            <v>Sum Amount</v>
          </cell>
          <cell r="AR144" t="str">
            <v>Trans</v>
          </cell>
          <cell r="AS144" t="str">
            <v>Product</v>
          </cell>
          <cell r="AT144" t="str">
            <v>Sum Stat Amt</v>
          </cell>
          <cell r="AU144" t="str">
            <v>Period</v>
          </cell>
          <cell r="AV144" t="str">
            <v>Date</v>
          </cell>
          <cell r="AY144" t="str">
            <v>Account</v>
          </cell>
          <cell r="AZ144" t="str">
            <v>Dept</v>
          </cell>
          <cell r="BA144" t="str">
            <v>Sum Amount</v>
          </cell>
          <cell r="BB144" t="str">
            <v>Trans</v>
          </cell>
          <cell r="BC144" t="str">
            <v>Product</v>
          </cell>
          <cell r="BD144" t="str">
            <v>Sum Stat Amt</v>
          </cell>
          <cell r="BE144" t="str">
            <v>Period</v>
          </cell>
          <cell r="BF144" t="str">
            <v>Date</v>
          </cell>
          <cell r="BI144" t="str">
            <v>Account</v>
          </cell>
          <cell r="BJ144" t="str">
            <v>Dept</v>
          </cell>
          <cell r="BK144" t="str">
            <v>Sum Amount</v>
          </cell>
          <cell r="BL144" t="str">
            <v>Trans</v>
          </cell>
          <cell r="BM144" t="str">
            <v>Product</v>
          </cell>
          <cell r="BN144" t="str">
            <v>Sum Stat Amt</v>
          </cell>
          <cell r="BO144" t="str">
            <v>Period</v>
          </cell>
          <cell r="BP144" t="str">
            <v>Date</v>
          </cell>
          <cell r="BS144" t="str">
            <v>Account</v>
          </cell>
          <cell r="BT144" t="str">
            <v>Dept</v>
          </cell>
          <cell r="BU144" t="str">
            <v>Sum Amount</v>
          </cell>
          <cell r="BV144" t="str">
            <v>Trans</v>
          </cell>
          <cell r="BW144" t="str">
            <v>Product</v>
          </cell>
          <cell r="BX144" t="str">
            <v>Sum Stat Amt</v>
          </cell>
          <cell r="BY144" t="str">
            <v>Period</v>
          </cell>
          <cell r="BZ144" t="str">
            <v>Date</v>
          </cell>
          <cell r="CC144" t="str">
            <v>Account</v>
          </cell>
          <cell r="CD144" t="str">
            <v>Dept</v>
          </cell>
          <cell r="CE144" t="str">
            <v>Sum Amount</v>
          </cell>
          <cell r="CF144" t="str">
            <v>Trans</v>
          </cell>
          <cell r="CG144" t="str">
            <v>Product</v>
          </cell>
          <cell r="CH144" t="str">
            <v>Sum Stat Amt</v>
          </cell>
          <cell r="CI144" t="str">
            <v>Period</v>
          </cell>
          <cell r="CJ144" t="str">
            <v>Date</v>
          </cell>
          <cell r="CM144" t="str">
            <v>Account</v>
          </cell>
          <cell r="CN144" t="str">
            <v>Dept</v>
          </cell>
          <cell r="CO144" t="str">
            <v>Sum Amount</v>
          </cell>
          <cell r="CP144" t="str">
            <v>Trans</v>
          </cell>
          <cell r="CQ144" t="str">
            <v>Product</v>
          </cell>
          <cell r="CR144" t="str">
            <v>Sum Stat Amt</v>
          </cell>
          <cell r="CS144" t="str">
            <v>Period</v>
          </cell>
          <cell r="CT144" t="str">
            <v>Date</v>
          </cell>
          <cell r="CW144" t="str">
            <v>Account</v>
          </cell>
          <cell r="CX144" t="str">
            <v>Dept</v>
          </cell>
          <cell r="CY144" t="str">
            <v>Sum Amount</v>
          </cell>
          <cell r="CZ144" t="str">
            <v>Trans</v>
          </cell>
          <cell r="DA144" t="str">
            <v>Product</v>
          </cell>
          <cell r="DB144" t="str">
            <v>Sum Stat Amt</v>
          </cell>
          <cell r="DC144" t="str">
            <v>Period</v>
          </cell>
          <cell r="DD144" t="str">
            <v>Date</v>
          </cell>
          <cell r="DG144" t="str">
            <v>Account</v>
          </cell>
          <cell r="DH144" t="str">
            <v>Dept</v>
          </cell>
          <cell r="DI144" t="str">
            <v>Sum Amount</v>
          </cell>
          <cell r="DJ144" t="str">
            <v>Trans</v>
          </cell>
          <cell r="DK144" t="str">
            <v>Product</v>
          </cell>
          <cell r="DL144" t="str">
            <v>Sum Stat Amt</v>
          </cell>
          <cell r="DM144" t="str">
            <v>Period</v>
          </cell>
          <cell r="DN144" t="str">
            <v>Date</v>
          </cell>
          <cell r="DQ144" t="str">
            <v>Account</v>
          </cell>
          <cell r="DR144" t="str">
            <v>Dept</v>
          </cell>
          <cell r="DS144" t="str">
            <v>Sum Amount</v>
          </cell>
          <cell r="DT144" t="str">
            <v>Trans</v>
          </cell>
          <cell r="DU144" t="str">
            <v>Product</v>
          </cell>
          <cell r="DV144" t="str">
            <v>Sum Stat Amt</v>
          </cell>
          <cell r="DW144" t="str">
            <v>Period</v>
          </cell>
          <cell r="DX144" t="str">
            <v>Date</v>
          </cell>
        </row>
        <row r="145">
          <cell r="N145">
            <v>203</v>
          </cell>
          <cell r="O145">
            <v>457</v>
          </cell>
          <cell r="R145">
            <v>40939</v>
          </cell>
          <cell r="X145">
            <v>203</v>
          </cell>
          <cell r="Y145">
            <v>457</v>
          </cell>
          <cell r="AB145">
            <v>40968</v>
          </cell>
          <cell r="AH145">
            <v>203</v>
          </cell>
          <cell r="AI145">
            <v>457</v>
          </cell>
          <cell r="AL145">
            <v>40999</v>
          </cell>
          <cell r="AR145">
            <v>203</v>
          </cell>
          <cell r="AS145">
            <v>457</v>
          </cell>
          <cell r="AV145">
            <v>41029</v>
          </cell>
          <cell r="BB145">
            <v>203</v>
          </cell>
          <cell r="BC145">
            <v>457</v>
          </cell>
          <cell r="BF145">
            <v>41060</v>
          </cell>
          <cell r="BL145">
            <v>203</v>
          </cell>
          <cell r="BM145">
            <v>457</v>
          </cell>
          <cell r="BP145">
            <v>41090</v>
          </cell>
          <cell r="BV145">
            <v>203</v>
          </cell>
          <cell r="BW145">
            <v>457</v>
          </cell>
          <cell r="BZ145">
            <v>41121</v>
          </cell>
          <cell r="CF145">
            <v>203</v>
          </cell>
          <cell r="CG145">
            <v>457</v>
          </cell>
          <cell r="CJ145">
            <v>41152</v>
          </cell>
          <cell r="CP145">
            <v>203</v>
          </cell>
          <cell r="CQ145">
            <v>457</v>
          </cell>
          <cell r="CT145">
            <v>41182</v>
          </cell>
          <cell r="CZ145">
            <v>203</v>
          </cell>
          <cell r="DA145">
            <v>457</v>
          </cell>
          <cell r="DD145">
            <v>41213</v>
          </cell>
          <cell r="DJ145">
            <v>203</v>
          </cell>
          <cell r="DK145">
            <v>457</v>
          </cell>
          <cell r="DN145">
            <v>41243</v>
          </cell>
          <cell r="DT145">
            <v>203</v>
          </cell>
          <cell r="DU145">
            <v>457</v>
          </cell>
          <cell r="DX145">
            <v>41274</v>
          </cell>
        </row>
        <row r="150">
          <cell r="K150" t="str">
            <v>Account</v>
          </cell>
          <cell r="L150" t="str">
            <v>Dept</v>
          </cell>
          <cell r="M150" t="str">
            <v>Sum Amount</v>
          </cell>
          <cell r="N150" t="str">
            <v>Trans</v>
          </cell>
          <cell r="O150" t="str">
            <v>Product</v>
          </cell>
          <cell r="P150" t="str">
            <v>Sum Stat Amt</v>
          </cell>
          <cell r="Q150" t="str">
            <v>Period</v>
          </cell>
          <cell r="R150" t="str">
            <v>Date</v>
          </cell>
          <cell r="U150" t="str">
            <v>Account</v>
          </cell>
          <cell r="V150" t="str">
            <v>Dept</v>
          </cell>
          <cell r="W150" t="str">
            <v>Sum Amount</v>
          </cell>
          <cell r="X150" t="str">
            <v>Trans</v>
          </cell>
          <cell r="Y150" t="str">
            <v>Product</v>
          </cell>
          <cell r="Z150" t="str">
            <v>Sum Stat Amt</v>
          </cell>
          <cell r="AA150" t="str">
            <v>Period</v>
          </cell>
          <cell r="AB150" t="str">
            <v>Date</v>
          </cell>
          <cell r="AE150" t="str">
            <v>Account</v>
          </cell>
          <cell r="AF150" t="str">
            <v>Dept</v>
          </cell>
          <cell r="AG150" t="str">
            <v>Sum Amount</v>
          </cell>
          <cell r="AH150" t="str">
            <v>Trans</v>
          </cell>
          <cell r="AI150" t="str">
            <v>Product</v>
          </cell>
          <cell r="AJ150" t="str">
            <v>Sum Stat Amt</v>
          </cell>
          <cell r="AK150" t="str">
            <v>Period</v>
          </cell>
          <cell r="AL150" t="str">
            <v>Date</v>
          </cell>
          <cell r="AO150" t="str">
            <v>Account</v>
          </cell>
          <cell r="AP150" t="str">
            <v>Dept</v>
          </cell>
          <cell r="AQ150" t="str">
            <v>Sum Amount</v>
          </cell>
          <cell r="AR150" t="str">
            <v>Trans</v>
          </cell>
          <cell r="AS150" t="str">
            <v>Product</v>
          </cell>
          <cell r="AT150" t="str">
            <v>Sum Stat Amt</v>
          </cell>
          <cell r="AU150" t="str">
            <v>Period</v>
          </cell>
          <cell r="AV150" t="str">
            <v>Date</v>
          </cell>
          <cell r="AY150" t="str">
            <v>Account</v>
          </cell>
          <cell r="AZ150" t="str">
            <v>Dept</v>
          </cell>
          <cell r="BA150" t="str">
            <v>Sum Amount</v>
          </cell>
          <cell r="BB150" t="str">
            <v>Trans</v>
          </cell>
          <cell r="BC150" t="str">
            <v>Product</v>
          </cell>
          <cell r="BD150" t="str">
            <v>Sum Stat Amt</v>
          </cell>
          <cell r="BE150" t="str">
            <v>Period</v>
          </cell>
          <cell r="BF150" t="str">
            <v>Date</v>
          </cell>
          <cell r="BI150" t="str">
            <v>Account</v>
          </cell>
          <cell r="BJ150" t="str">
            <v>Dept</v>
          </cell>
          <cell r="BK150" t="str">
            <v>Sum Amount</v>
          </cell>
          <cell r="BL150" t="str">
            <v>Trans</v>
          </cell>
          <cell r="BM150" t="str">
            <v>Product</v>
          </cell>
          <cell r="BN150" t="str">
            <v>Sum Stat Amt</v>
          </cell>
          <cell r="BO150" t="str">
            <v>Period</v>
          </cell>
          <cell r="BP150" t="str">
            <v>Date</v>
          </cell>
          <cell r="BS150" t="str">
            <v>Account</v>
          </cell>
          <cell r="BT150" t="str">
            <v>Dept</v>
          </cell>
          <cell r="BU150" t="str">
            <v>Sum Amount</v>
          </cell>
          <cell r="BV150" t="str">
            <v>Trans</v>
          </cell>
          <cell r="BW150" t="str">
            <v>Product</v>
          </cell>
          <cell r="BX150" t="str">
            <v>Sum Stat Amt</v>
          </cell>
          <cell r="BY150" t="str">
            <v>Period</v>
          </cell>
          <cell r="BZ150" t="str">
            <v>Date</v>
          </cell>
          <cell r="CC150" t="str">
            <v>Account</v>
          </cell>
          <cell r="CD150" t="str">
            <v>Dept</v>
          </cell>
          <cell r="CE150" t="str">
            <v>Sum Amount</v>
          </cell>
          <cell r="CF150" t="str">
            <v>Trans</v>
          </cell>
          <cell r="CG150" t="str">
            <v>Product</v>
          </cell>
          <cell r="CH150" t="str">
            <v>Sum Stat Amt</v>
          </cell>
          <cell r="CI150" t="str">
            <v>Period</v>
          </cell>
          <cell r="CJ150" t="str">
            <v>Date</v>
          </cell>
          <cell r="CM150" t="str">
            <v>Account</v>
          </cell>
          <cell r="CN150" t="str">
            <v>Dept</v>
          </cell>
          <cell r="CO150" t="str">
            <v>Sum Amount</v>
          </cell>
          <cell r="CP150" t="str">
            <v>Trans</v>
          </cell>
          <cell r="CQ150" t="str">
            <v>Product</v>
          </cell>
          <cell r="CR150" t="str">
            <v>Sum Stat Amt</v>
          </cell>
          <cell r="CS150" t="str">
            <v>Period</v>
          </cell>
          <cell r="CT150" t="str">
            <v>Date</v>
          </cell>
          <cell r="CW150" t="str">
            <v>Account</v>
          </cell>
          <cell r="CX150" t="str">
            <v>Dept</v>
          </cell>
          <cell r="CY150" t="str">
            <v>Sum Amount</v>
          </cell>
          <cell r="CZ150" t="str">
            <v>Trans</v>
          </cell>
          <cell r="DA150" t="str">
            <v>Product</v>
          </cell>
          <cell r="DB150" t="str">
            <v>Sum Stat Amt</v>
          </cell>
          <cell r="DC150" t="str">
            <v>Period</v>
          </cell>
          <cell r="DD150" t="str">
            <v>Date</v>
          </cell>
          <cell r="DG150" t="str">
            <v>Account</v>
          </cell>
          <cell r="DH150" t="str">
            <v>Dept</v>
          </cell>
          <cell r="DI150" t="str">
            <v>Sum Amount</v>
          </cell>
          <cell r="DJ150" t="str">
            <v>Trans</v>
          </cell>
          <cell r="DK150" t="str">
            <v>Product</v>
          </cell>
          <cell r="DL150" t="str">
            <v>Sum Stat Amt</v>
          </cell>
          <cell r="DM150" t="str">
            <v>Period</v>
          </cell>
          <cell r="DN150" t="str">
            <v>Date</v>
          </cell>
          <cell r="DQ150" t="str">
            <v>Account</v>
          </cell>
          <cell r="DR150" t="str">
            <v>Dept</v>
          </cell>
          <cell r="DS150" t="str">
            <v>Sum Amount</v>
          </cell>
          <cell r="DT150" t="str">
            <v>Trans</v>
          </cell>
          <cell r="DU150" t="str">
            <v>Product</v>
          </cell>
          <cell r="DV150" t="str">
            <v>Sum Stat Amt</v>
          </cell>
          <cell r="DW150" t="str">
            <v>Period</v>
          </cell>
          <cell r="DX150" t="str">
            <v>Date</v>
          </cell>
        </row>
        <row r="151">
          <cell r="N151">
            <v>250</v>
          </cell>
          <cell r="O151">
            <v>458</v>
          </cell>
          <cell r="R151">
            <v>40939</v>
          </cell>
          <cell r="X151">
            <v>250</v>
          </cell>
          <cell r="Y151">
            <v>458</v>
          </cell>
          <cell r="AB151">
            <v>40968</v>
          </cell>
          <cell r="AH151">
            <v>250</v>
          </cell>
          <cell r="AI151">
            <v>458</v>
          </cell>
          <cell r="AL151">
            <v>40999</v>
          </cell>
          <cell r="AR151">
            <v>250</v>
          </cell>
          <cell r="AS151">
            <v>458</v>
          </cell>
          <cell r="AV151">
            <v>41029</v>
          </cell>
          <cell r="BB151">
            <v>250</v>
          </cell>
          <cell r="BC151">
            <v>458</v>
          </cell>
          <cell r="BF151">
            <v>41060</v>
          </cell>
          <cell r="BL151">
            <v>250</v>
          </cell>
          <cell r="BM151">
            <v>458</v>
          </cell>
          <cell r="BP151">
            <v>41090</v>
          </cell>
          <cell r="BV151">
            <v>250</v>
          </cell>
          <cell r="BW151">
            <v>458</v>
          </cell>
          <cell r="BZ151">
            <v>41121</v>
          </cell>
          <cell r="CF151">
            <v>250</v>
          </cell>
          <cell r="CG151">
            <v>458</v>
          </cell>
          <cell r="CJ151">
            <v>41152</v>
          </cell>
          <cell r="CP151">
            <v>250</v>
          </cell>
          <cell r="CQ151">
            <v>458</v>
          </cell>
          <cell r="CT151">
            <v>41182</v>
          </cell>
          <cell r="CZ151">
            <v>250</v>
          </cell>
          <cell r="DA151">
            <v>458</v>
          </cell>
          <cell r="DD151">
            <v>41213</v>
          </cell>
          <cell r="DJ151">
            <v>250</v>
          </cell>
          <cell r="DK151">
            <v>458</v>
          </cell>
          <cell r="DN151">
            <v>41243</v>
          </cell>
          <cell r="DT151">
            <v>250</v>
          </cell>
          <cell r="DU151">
            <v>458</v>
          </cell>
          <cell r="DX151">
            <v>41274</v>
          </cell>
        </row>
        <row r="153">
          <cell r="K153" t="str">
            <v>Account</v>
          </cell>
          <cell r="L153" t="str">
            <v>Dept</v>
          </cell>
          <cell r="M153" t="str">
            <v>Sum Amount</v>
          </cell>
          <cell r="N153" t="str">
            <v>Trans</v>
          </cell>
          <cell r="O153" t="str">
            <v>Product</v>
          </cell>
          <cell r="P153" t="str">
            <v>Sum Stat Amt</v>
          </cell>
          <cell r="Q153" t="str">
            <v>Period</v>
          </cell>
          <cell r="R153" t="str">
            <v>Date</v>
          </cell>
          <cell r="U153" t="str">
            <v>Account</v>
          </cell>
          <cell r="V153" t="str">
            <v>Dept</v>
          </cell>
          <cell r="W153" t="str">
            <v>Sum Amount</v>
          </cell>
          <cell r="X153" t="str">
            <v>Trans</v>
          </cell>
          <cell r="Y153" t="str">
            <v>Product</v>
          </cell>
          <cell r="Z153" t="str">
            <v>Sum Stat Amt</v>
          </cell>
          <cell r="AA153" t="str">
            <v>Period</v>
          </cell>
          <cell r="AB153" t="str">
            <v>Date</v>
          </cell>
          <cell r="AE153" t="str">
            <v>Account</v>
          </cell>
          <cell r="AF153" t="str">
            <v>Dept</v>
          </cell>
          <cell r="AG153" t="str">
            <v>Sum Amount</v>
          </cell>
          <cell r="AH153" t="str">
            <v>Trans</v>
          </cell>
          <cell r="AI153" t="str">
            <v>Product</v>
          </cell>
          <cell r="AJ153" t="str">
            <v>Sum Stat Amt</v>
          </cell>
          <cell r="AK153" t="str">
            <v>Period</v>
          </cell>
          <cell r="AL153" t="str">
            <v>Date</v>
          </cell>
          <cell r="AO153" t="str">
            <v>Account</v>
          </cell>
          <cell r="AP153" t="str">
            <v>Dept</v>
          </cell>
          <cell r="AQ153" t="str">
            <v>Sum Amount</v>
          </cell>
          <cell r="AR153" t="str">
            <v>Trans</v>
          </cell>
          <cell r="AS153" t="str">
            <v>Product</v>
          </cell>
          <cell r="AT153" t="str">
            <v>Sum Stat Amt</v>
          </cell>
          <cell r="AU153" t="str">
            <v>Period</v>
          </cell>
          <cell r="AV153" t="str">
            <v>Date</v>
          </cell>
          <cell r="AY153" t="str">
            <v>Account</v>
          </cell>
          <cell r="AZ153" t="str">
            <v>Dept</v>
          </cell>
          <cell r="BA153" t="str">
            <v>Sum Amount</v>
          </cell>
          <cell r="BB153" t="str">
            <v>Trans</v>
          </cell>
          <cell r="BC153" t="str">
            <v>Product</v>
          </cell>
          <cell r="BD153" t="str">
            <v>Sum Stat Amt</v>
          </cell>
          <cell r="BE153" t="str">
            <v>Period</v>
          </cell>
          <cell r="BF153" t="str">
            <v>Date</v>
          </cell>
          <cell r="BI153" t="str">
            <v>Account</v>
          </cell>
          <cell r="BJ153" t="str">
            <v>Dept</v>
          </cell>
          <cell r="BK153" t="str">
            <v>Sum Amount</v>
          </cell>
          <cell r="BL153" t="str">
            <v>Trans</v>
          </cell>
          <cell r="BM153" t="str">
            <v>Product</v>
          </cell>
          <cell r="BN153" t="str">
            <v>Sum Stat Amt</v>
          </cell>
          <cell r="BO153" t="str">
            <v>Period</v>
          </cell>
          <cell r="BP153" t="str">
            <v>Date</v>
          </cell>
          <cell r="BS153" t="str">
            <v>Account</v>
          </cell>
          <cell r="BT153" t="str">
            <v>Dept</v>
          </cell>
          <cell r="BU153" t="str">
            <v>Sum Amount</v>
          </cell>
          <cell r="BV153" t="str">
            <v>Trans</v>
          </cell>
          <cell r="BW153" t="str">
            <v>Product</v>
          </cell>
          <cell r="BX153" t="str">
            <v>Sum Stat Amt</v>
          </cell>
          <cell r="BY153" t="str">
            <v>Period</v>
          </cell>
          <cell r="BZ153" t="str">
            <v>Date</v>
          </cell>
          <cell r="CC153" t="str">
            <v>Account</v>
          </cell>
          <cell r="CD153" t="str">
            <v>Dept</v>
          </cell>
          <cell r="CE153" t="str">
            <v>Sum Amount</v>
          </cell>
          <cell r="CF153" t="str">
            <v>Trans</v>
          </cell>
          <cell r="CG153" t="str">
            <v>Product</v>
          </cell>
          <cell r="CH153" t="str">
            <v>Sum Stat Amt</v>
          </cell>
          <cell r="CI153" t="str">
            <v>Period</v>
          </cell>
          <cell r="CJ153" t="str">
            <v>Date</v>
          </cell>
          <cell r="CM153" t="str">
            <v>Account</v>
          </cell>
          <cell r="CN153" t="str">
            <v>Dept</v>
          </cell>
          <cell r="CO153" t="str">
            <v>Sum Amount</v>
          </cell>
          <cell r="CP153" t="str">
            <v>Trans</v>
          </cell>
          <cell r="CQ153" t="str">
            <v>Product</v>
          </cell>
          <cell r="CR153" t="str">
            <v>Sum Stat Amt</v>
          </cell>
          <cell r="CS153" t="str">
            <v>Period</v>
          </cell>
          <cell r="CT153" t="str">
            <v>Date</v>
          </cell>
          <cell r="CW153" t="str">
            <v>Account</v>
          </cell>
          <cell r="CX153" t="str">
            <v>Dept</v>
          </cell>
          <cell r="CY153" t="str">
            <v>Sum Amount</v>
          </cell>
          <cell r="CZ153" t="str">
            <v>Trans</v>
          </cell>
          <cell r="DA153" t="str">
            <v>Product</v>
          </cell>
          <cell r="DB153" t="str">
            <v>Sum Stat Amt</v>
          </cell>
          <cell r="DC153" t="str">
            <v>Period</v>
          </cell>
          <cell r="DD153" t="str">
            <v>Date</v>
          </cell>
          <cell r="DG153" t="str">
            <v>Account</v>
          </cell>
          <cell r="DH153" t="str">
            <v>Dept</v>
          </cell>
          <cell r="DI153" t="str">
            <v>Sum Amount</v>
          </cell>
          <cell r="DJ153" t="str">
            <v>Trans</v>
          </cell>
          <cell r="DK153" t="str">
            <v>Product</v>
          </cell>
          <cell r="DL153" t="str">
            <v>Sum Stat Amt</v>
          </cell>
          <cell r="DM153" t="str">
            <v>Period</v>
          </cell>
          <cell r="DN153" t="str">
            <v>Date</v>
          </cell>
          <cell r="DQ153" t="str">
            <v>Account</v>
          </cell>
          <cell r="DR153" t="str">
            <v>Dept</v>
          </cell>
          <cell r="DS153" t="str">
            <v>Sum Amount</v>
          </cell>
          <cell r="DT153" t="str">
            <v>Trans</v>
          </cell>
          <cell r="DU153" t="str">
            <v>Product</v>
          </cell>
          <cell r="DV153" t="str">
            <v>Sum Stat Amt</v>
          </cell>
          <cell r="DW153" t="str">
            <v>Period</v>
          </cell>
          <cell r="DX153" t="str">
            <v>Date</v>
          </cell>
        </row>
        <row r="154">
          <cell r="N154">
            <v>205</v>
          </cell>
          <cell r="O154">
            <v>451</v>
          </cell>
          <cell r="R154">
            <v>40939</v>
          </cell>
          <cell r="X154">
            <v>205</v>
          </cell>
          <cell r="Y154">
            <v>451</v>
          </cell>
          <cell r="AB154">
            <v>40968</v>
          </cell>
          <cell r="AH154">
            <v>205</v>
          </cell>
          <cell r="AI154">
            <v>451</v>
          </cell>
          <cell r="AL154">
            <v>40999</v>
          </cell>
          <cell r="AR154">
            <v>205</v>
          </cell>
          <cell r="AS154">
            <v>451</v>
          </cell>
          <cell r="AV154">
            <v>41029</v>
          </cell>
          <cell r="BB154">
            <v>205</v>
          </cell>
          <cell r="BC154">
            <v>451</v>
          </cell>
          <cell r="BF154">
            <v>41060</v>
          </cell>
          <cell r="BL154">
            <v>205</v>
          </cell>
          <cell r="BM154">
            <v>451</v>
          </cell>
          <cell r="BP154">
            <v>41090</v>
          </cell>
          <cell r="BV154">
            <v>205</v>
          </cell>
          <cell r="BW154">
            <v>451</v>
          </cell>
          <cell r="BZ154">
            <v>41121</v>
          </cell>
          <cell r="CF154">
            <v>205</v>
          </cell>
          <cell r="CG154">
            <v>451</v>
          </cell>
          <cell r="CJ154">
            <v>41152</v>
          </cell>
          <cell r="CP154">
            <v>205</v>
          </cell>
          <cell r="CQ154">
            <v>451</v>
          </cell>
          <cell r="CT154">
            <v>41182</v>
          </cell>
          <cell r="CZ154">
            <v>205</v>
          </cell>
          <cell r="DA154">
            <v>451</v>
          </cell>
          <cell r="DD154">
            <v>41213</v>
          </cell>
          <cell r="DJ154">
            <v>205</v>
          </cell>
          <cell r="DK154">
            <v>451</v>
          </cell>
          <cell r="DN154">
            <v>41243</v>
          </cell>
          <cell r="DT154">
            <v>205</v>
          </cell>
          <cell r="DU154">
            <v>451</v>
          </cell>
          <cell r="DX154">
            <v>41274</v>
          </cell>
        </row>
        <row r="155">
          <cell r="N155">
            <v>202</v>
          </cell>
          <cell r="O155">
            <v>451</v>
          </cell>
          <cell r="R155">
            <v>40939</v>
          </cell>
          <cell r="X155">
            <v>202</v>
          </cell>
          <cell r="Y155">
            <v>451</v>
          </cell>
          <cell r="AB155">
            <v>40968</v>
          </cell>
          <cell r="AH155">
            <v>202</v>
          </cell>
          <cell r="AI155">
            <v>451</v>
          </cell>
          <cell r="AL155">
            <v>40999</v>
          </cell>
          <cell r="AR155">
            <v>202</v>
          </cell>
          <cell r="AS155">
            <v>451</v>
          </cell>
          <cell r="AV155">
            <v>41029</v>
          </cell>
          <cell r="BB155">
            <v>202</v>
          </cell>
          <cell r="BC155">
            <v>451</v>
          </cell>
          <cell r="BF155">
            <v>41060</v>
          </cell>
          <cell r="BL155">
            <v>202</v>
          </cell>
          <cell r="BM155">
            <v>451</v>
          </cell>
          <cell r="BP155">
            <v>41090</v>
          </cell>
          <cell r="BV155">
            <v>202</v>
          </cell>
          <cell r="BW155">
            <v>451</v>
          </cell>
          <cell r="BZ155">
            <v>41121</v>
          </cell>
          <cell r="CF155">
            <v>202</v>
          </cell>
          <cell r="CG155">
            <v>451</v>
          </cell>
          <cell r="CJ155">
            <v>41152</v>
          </cell>
          <cell r="CP155">
            <v>202</v>
          </cell>
          <cell r="CQ155">
            <v>451</v>
          </cell>
          <cell r="CT155">
            <v>41182</v>
          </cell>
          <cell r="CZ155">
            <v>202</v>
          </cell>
          <cell r="DA155">
            <v>451</v>
          </cell>
          <cell r="DD155">
            <v>41213</v>
          </cell>
          <cell r="DJ155">
            <v>202</v>
          </cell>
          <cell r="DK155">
            <v>451</v>
          </cell>
          <cell r="DN155">
            <v>41243</v>
          </cell>
          <cell r="DT155">
            <v>202</v>
          </cell>
          <cell r="DU155">
            <v>451</v>
          </cell>
          <cell r="DX155">
            <v>41274</v>
          </cell>
        </row>
        <row r="157">
          <cell r="K157" t="str">
            <v>Account</v>
          </cell>
          <cell r="L157" t="str">
            <v>Dept</v>
          </cell>
          <cell r="M157" t="str">
            <v>Sum Amount</v>
          </cell>
          <cell r="N157" t="str">
            <v>Trans</v>
          </cell>
          <cell r="O157" t="str">
            <v>Product</v>
          </cell>
          <cell r="P157" t="str">
            <v>Sum Stat Amt</v>
          </cell>
          <cell r="Q157" t="str">
            <v>Period</v>
          </cell>
          <cell r="R157" t="str">
            <v>Date</v>
          </cell>
          <cell r="U157" t="str">
            <v>Account</v>
          </cell>
          <cell r="V157" t="str">
            <v>Dept</v>
          </cell>
          <cell r="W157" t="str">
            <v>Sum Amount</v>
          </cell>
          <cell r="X157" t="str">
            <v>Trans</v>
          </cell>
          <cell r="Y157" t="str">
            <v>Product</v>
          </cell>
          <cell r="Z157" t="str">
            <v>Sum Stat Amt</v>
          </cell>
          <cell r="AA157" t="str">
            <v>Period</v>
          </cell>
          <cell r="AB157" t="str">
            <v>Date</v>
          </cell>
          <cell r="AE157" t="str">
            <v>Account</v>
          </cell>
          <cell r="AF157" t="str">
            <v>Dept</v>
          </cell>
          <cell r="AG157" t="str">
            <v>Sum Amount</v>
          </cell>
          <cell r="AH157" t="str">
            <v>Trans</v>
          </cell>
          <cell r="AI157" t="str">
            <v>Product</v>
          </cell>
          <cell r="AJ157" t="str">
            <v>Sum Stat Amt</v>
          </cell>
          <cell r="AK157" t="str">
            <v>Period</v>
          </cell>
          <cell r="AL157" t="str">
            <v>Date</v>
          </cell>
          <cell r="AO157" t="str">
            <v>Account</v>
          </cell>
          <cell r="AP157" t="str">
            <v>Dept</v>
          </cell>
          <cell r="AQ157" t="str">
            <v>Sum Amount</v>
          </cell>
          <cell r="AR157" t="str">
            <v>Trans</v>
          </cell>
          <cell r="AS157" t="str">
            <v>Product</v>
          </cell>
          <cell r="AT157" t="str">
            <v>Sum Stat Amt</v>
          </cell>
          <cell r="AU157" t="str">
            <v>Period</v>
          </cell>
          <cell r="AV157" t="str">
            <v>Date</v>
          </cell>
          <cell r="AY157" t="str">
            <v>Account</v>
          </cell>
          <cell r="AZ157" t="str">
            <v>Dept</v>
          </cell>
          <cell r="BA157" t="str">
            <v>Sum Amount</v>
          </cell>
          <cell r="BB157" t="str">
            <v>Trans</v>
          </cell>
          <cell r="BC157" t="str">
            <v>Product</v>
          </cell>
          <cell r="BD157" t="str">
            <v>Sum Stat Amt</v>
          </cell>
          <cell r="BE157" t="str">
            <v>Period</v>
          </cell>
          <cell r="BF157" t="str">
            <v>Date</v>
          </cell>
          <cell r="BI157" t="str">
            <v>Account</v>
          </cell>
          <cell r="BJ157" t="str">
            <v>Dept</v>
          </cell>
          <cell r="BK157" t="str">
            <v>Sum Amount</v>
          </cell>
          <cell r="BL157" t="str">
            <v>Trans</v>
          </cell>
          <cell r="BM157" t="str">
            <v>Product</v>
          </cell>
          <cell r="BN157" t="str">
            <v>Sum Stat Amt</v>
          </cell>
          <cell r="BO157" t="str">
            <v>Period</v>
          </cell>
          <cell r="BP157" t="str">
            <v>Date</v>
          </cell>
          <cell r="BS157" t="str">
            <v>Account</v>
          </cell>
          <cell r="BT157" t="str">
            <v>Dept</v>
          </cell>
          <cell r="BU157" t="str">
            <v>Sum Amount</v>
          </cell>
          <cell r="BV157" t="str">
            <v>Trans</v>
          </cell>
          <cell r="BW157" t="str">
            <v>Product</v>
          </cell>
          <cell r="BX157" t="str">
            <v>Sum Stat Amt</v>
          </cell>
          <cell r="BY157" t="str">
            <v>Period</v>
          </cell>
          <cell r="BZ157" t="str">
            <v>Date</v>
          </cell>
          <cell r="CC157" t="str">
            <v>Account</v>
          </cell>
          <cell r="CD157" t="str">
            <v>Dept</v>
          </cell>
          <cell r="CE157" t="str">
            <v>Sum Amount</v>
          </cell>
          <cell r="CF157" t="str">
            <v>Trans</v>
          </cell>
          <cell r="CG157" t="str">
            <v>Product</v>
          </cell>
          <cell r="CH157" t="str">
            <v>Sum Stat Amt</v>
          </cell>
          <cell r="CI157" t="str">
            <v>Period</v>
          </cell>
          <cell r="CJ157" t="str">
            <v>Date</v>
          </cell>
          <cell r="CM157" t="str">
            <v>Account</v>
          </cell>
          <cell r="CN157" t="str">
            <v>Dept</v>
          </cell>
          <cell r="CO157" t="str">
            <v>Sum Amount</v>
          </cell>
          <cell r="CP157" t="str">
            <v>Trans</v>
          </cell>
          <cell r="CQ157" t="str">
            <v>Product</v>
          </cell>
          <cell r="CR157" t="str">
            <v>Sum Stat Amt</v>
          </cell>
          <cell r="CS157" t="str">
            <v>Period</v>
          </cell>
          <cell r="CT157" t="str">
            <v>Date</v>
          </cell>
          <cell r="CW157" t="str">
            <v>Account</v>
          </cell>
          <cell r="CX157" t="str">
            <v>Dept</v>
          </cell>
          <cell r="CY157" t="str">
            <v>Sum Amount</v>
          </cell>
          <cell r="CZ157" t="str">
            <v>Trans</v>
          </cell>
          <cell r="DA157" t="str">
            <v>Product</v>
          </cell>
          <cell r="DB157" t="str">
            <v>Sum Stat Amt</v>
          </cell>
          <cell r="DC157" t="str">
            <v>Period</v>
          </cell>
          <cell r="DD157" t="str">
            <v>Date</v>
          </cell>
          <cell r="DG157" t="str">
            <v>Account</v>
          </cell>
          <cell r="DH157" t="str">
            <v>Dept</v>
          </cell>
          <cell r="DI157" t="str">
            <v>Sum Amount</v>
          </cell>
          <cell r="DJ157" t="str">
            <v>Trans</v>
          </cell>
          <cell r="DK157" t="str">
            <v>Product</v>
          </cell>
          <cell r="DL157" t="str">
            <v>Sum Stat Amt</v>
          </cell>
          <cell r="DM157" t="str">
            <v>Period</v>
          </cell>
          <cell r="DN157" t="str">
            <v>Date</v>
          </cell>
          <cell r="DQ157" t="str">
            <v>Account</v>
          </cell>
          <cell r="DR157" t="str">
            <v>Dept</v>
          </cell>
          <cell r="DS157" t="str">
            <v>Sum Amount</v>
          </cell>
          <cell r="DT157" t="str">
            <v>Trans</v>
          </cell>
          <cell r="DU157" t="str">
            <v>Product</v>
          </cell>
          <cell r="DV157" t="str">
            <v>Sum Stat Amt</v>
          </cell>
          <cell r="DW157" t="str">
            <v>Period</v>
          </cell>
          <cell r="DX157" t="str">
            <v>Date</v>
          </cell>
        </row>
        <row r="158">
          <cell r="N158">
            <v>204</v>
          </cell>
          <cell r="O158">
            <v>451</v>
          </cell>
          <cell r="R158">
            <v>40939</v>
          </cell>
          <cell r="X158">
            <v>204</v>
          </cell>
          <cell r="Y158">
            <v>451</v>
          </cell>
          <cell r="AB158">
            <v>40968</v>
          </cell>
          <cell r="AH158">
            <v>204</v>
          </cell>
          <cell r="AI158">
            <v>451</v>
          </cell>
          <cell r="AL158">
            <v>40999</v>
          </cell>
          <cell r="AR158">
            <v>204</v>
          </cell>
          <cell r="AS158">
            <v>451</v>
          </cell>
          <cell r="AV158">
            <v>41029</v>
          </cell>
          <cell r="BB158">
            <v>204</v>
          </cell>
          <cell r="BC158">
            <v>451</v>
          </cell>
          <cell r="BF158">
            <v>41060</v>
          </cell>
          <cell r="BL158">
            <v>204</v>
          </cell>
          <cell r="BM158">
            <v>451</v>
          </cell>
          <cell r="BP158">
            <v>41090</v>
          </cell>
          <cell r="BV158">
            <v>204</v>
          </cell>
          <cell r="BW158">
            <v>451</v>
          </cell>
          <cell r="BZ158">
            <v>41121</v>
          </cell>
          <cell r="CF158">
            <v>204</v>
          </cell>
          <cell r="CG158">
            <v>451</v>
          </cell>
          <cell r="CJ158">
            <v>41152</v>
          </cell>
          <cell r="CP158">
            <v>204</v>
          </cell>
          <cell r="CQ158">
            <v>451</v>
          </cell>
          <cell r="CT158">
            <v>41182</v>
          </cell>
          <cell r="CZ158">
            <v>204</v>
          </cell>
          <cell r="DA158">
            <v>451</v>
          </cell>
          <cell r="DD158">
            <v>41213</v>
          </cell>
          <cell r="DJ158">
            <v>204</v>
          </cell>
          <cell r="DK158">
            <v>451</v>
          </cell>
          <cell r="DN158">
            <v>41243</v>
          </cell>
          <cell r="DT158">
            <v>204</v>
          </cell>
          <cell r="DU158">
            <v>451</v>
          </cell>
          <cell r="DX158">
            <v>41274</v>
          </cell>
        </row>
        <row r="160">
          <cell r="K160" t="str">
            <v>Account</v>
          </cell>
          <cell r="L160" t="str">
            <v>Dept</v>
          </cell>
          <cell r="M160" t="str">
            <v>Sum Amount</v>
          </cell>
          <cell r="N160" t="str">
            <v>Trans</v>
          </cell>
          <cell r="O160" t="str">
            <v>Product</v>
          </cell>
          <cell r="P160" t="str">
            <v>Sum Stat Amt</v>
          </cell>
          <cell r="Q160" t="str">
            <v>Period</v>
          </cell>
          <cell r="R160" t="str">
            <v>Date</v>
          </cell>
          <cell r="U160" t="str">
            <v>Account</v>
          </cell>
          <cell r="V160" t="str">
            <v>Dept</v>
          </cell>
          <cell r="W160" t="str">
            <v>Sum Amount</v>
          </cell>
          <cell r="X160" t="str">
            <v>Trans</v>
          </cell>
          <cell r="Y160" t="str">
            <v>Product</v>
          </cell>
          <cell r="Z160" t="str">
            <v>Sum Stat Amt</v>
          </cell>
          <cell r="AA160" t="str">
            <v>Period</v>
          </cell>
          <cell r="AB160" t="str">
            <v>Date</v>
          </cell>
          <cell r="AE160" t="str">
            <v>Account</v>
          </cell>
          <cell r="AF160" t="str">
            <v>Dept</v>
          </cell>
          <cell r="AG160" t="str">
            <v>Sum Amount</v>
          </cell>
          <cell r="AH160" t="str">
            <v>Trans</v>
          </cell>
          <cell r="AI160" t="str">
            <v>Product</v>
          </cell>
          <cell r="AJ160" t="str">
            <v>Sum Stat Amt</v>
          </cell>
          <cell r="AK160" t="str">
            <v>Period</v>
          </cell>
          <cell r="AL160" t="str">
            <v>Date</v>
          </cell>
          <cell r="AO160" t="str">
            <v>Account</v>
          </cell>
          <cell r="AP160" t="str">
            <v>Dept</v>
          </cell>
          <cell r="AQ160" t="str">
            <v>Sum Amount</v>
          </cell>
          <cell r="AR160" t="str">
            <v>Trans</v>
          </cell>
          <cell r="AS160" t="str">
            <v>Product</v>
          </cell>
          <cell r="AT160" t="str">
            <v>Sum Stat Amt</v>
          </cell>
          <cell r="AU160" t="str">
            <v>Period</v>
          </cell>
          <cell r="AV160" t="str">
            <v>Date</v>
          </cell>
          <cell r="AY160" t="str">
            <v>Account</v>
          </cell>
          <cell r="AZ160" t="str">
            <v>Dept</v>
          </cell>
          <cell r="BA160" t="str">
            <v>Sum Amount</v>
          </cell>
          <cell r="BB160" t="str">
            <v>Trans</v>
          </cell>
          <cell r="BC160" t="str">
            <v>Product</v>
          </cell>
          <cell r="BD160" t="str">
            <v>Sum Stat Amt</v>
          </cell>
          <cell r="BE160" t="str">
            <v>Period</v>
          </cell>
          <cell r="BF160" t="str">
            <v>Date</v>
          </cell>
          <cell r="BI160" t="str">
            <v>Account</v>
          </cell>
          <cell r="BJ160" t="str">
            <v>Dept</v>
          </cell>
          <cell r="BK160" t="str">
            <v>Sum Amount</v>
          </cell>
          <cell r="BL160" t="str">
            <v>Trans</v>
          </cell>
          <cell r="BM160" t="str">
            <v>Product</v>
          </cell>
          <cell r="BN160" t="str">
            <v>Sum Stat Amt</v>
          </cell>
          <cell r="BO160" t="str">
            <v>Period</v>
          </cell>
          <cell r="BP160" t="str">
            <v>Date</v>
          </cell>
          <cell r="BS160" t="str">
            <v>Account</v>
          </cell>
          <cell r="BT160" t="str">
            <v>Dept</v>
          </cell>
          <cell r="BU160" t="str">
            <v>Sum Amount</v>
          </cell>
          <cell r="BV160" t="str">
            <v>Trans</v>
          </cell>
          <cell r="BW160" t="str">
            <v>Product</v>
          </cell>
          <cell r="BX160" t="str">
            <v>Sum Stat Amt</v>
          </cell>
          <cell r="BY160" t="str">
            <v>Period</v>
          </cell>
          <cell r="BZ160" t="str">
            <v>Date</v>
          </cell>
          <cell r="CC160" t="str">
            <v>Account</v>
          </cell>
          <cell r="CD160" t="str">
            <v>Dept</v>
          </cell>
          <cell r="CE160" t="str">
            <v>Sum Amount</v>
          </cell>
          <cell r="CF160" t="str">
            <v>Trans</v>
          </cell>
          <cell r="CG160" t="str">
            <v>Product</v>
          </cell>
          <cell r="CH160" t="str">
            <v>Sum Stat Amt</v>
          </cell>
          <cell r="CI160" t="str">
            <v>Period</v>
          </cell>
          <cell r="CJ160" t="str">
            <v>Date</v>
          </cell>
          <cell r="CM160" t="str">
            <v>Account</v>
          </cell>
          <cell r="CN160" t="str">
            <v>Dept</v>
          </cell>
          <cell r="CO160" t="str">
            <v>Sum Amount</v>
          </cell>
          <cell r="CP160" t="str">
            <v>Trans</v>
          </cell>
          <cell r="CQ160" t="str">
            <v>Product</v>
          </cell>
          <cell r="CR160" t="str">
            <v>Sum Stat Amt</v>
          </cell>
          <cell r="CS160" t="str">
            <v>Period</v>
          </cell>
          <cell r="CT160" t="str">
            <v>Date</v>
          </cell>
          <cell r="CW160" t="str">
            <v>Account</v>
          </cell>
          <cell r="CX160" t="str">
            <v>Dept</v>
          </cell>
          <cell r="CY160" t="str">
            <v>Sum Amount</v>
          </cell>
          <cell r="CZ160" t="str">
            <v>Trans</v>
          </cell>
          <cell r="DA160" t="str">
            <v>Product</v>
          </cell>
          <cell r="DB160" t="str">
            <v>Sum Stat Amt</v>
          </cell>
          <cell r="DC160" t="str">
            <v>Period</v>
          </cell>
          <cell r="DD160" t="str">
            <v>Date</v>
          </cell>
          <cell r="DG160" t="str">
            <v>Account</v>
          </cell>
          <cell r="DH160" t="str">
            <v>Dept</v>
          </cell>
          <cell r="DI160" t="str">
            <v>Sum Amount</v>
          </cell>
          <cell r="DJ160" t="str">
            <v>Trans</v>
          </cell>
          <cell r="DK160" t="str">
            <v>Product</v>
          </cell>
          <cell r="DL160" t="str">
            <v>Sum Stat Amt</v>
          </cell>
          <cell r="DM160" t="str">
            <v>Period</v>
          </cell>
          <cell r="DN160" t="str">
            <v>Date</v>
          </cell>
          <cell r="DQ160" t="str">
            <v>Account</v>
          </cell>
          <cell r="DR160" t="str">
            <v>Dept</v>
          </cell>
          <cell r="DS160" t="str">
            <v>Sum Amount</v>
          </cell>
          <cell r="DT160" t="str">
            <v>Trans</v>
          </cell>
          <cell r="DU160" t="str">
            <v>Product</v>
          </cell>
          <cell r="DV160" t="str">
            <v>Sum Stat Amt</v>
          </cell>
          <cell r="DW160" t="str">
            <v>Period</v>
          </cell>
          <cell r="DX160" t="str">
            <v>Date</v>
          </cell>
        </row>
        <row r="161">
          <cell r="N161">
            <v>250</v>
          </cell>
          <cell r="O161">
            <v>459</v>
          </cell>
          <cell r="R161">
            <v>40939</v>
          </cell>
          <cell r="X161">
            <v>250</v>
          </cell>
          <cell r="Y161">
            <v>459</v>
          </cell>
          <cell r="AB161">
            <v>40968</v>
          </cell>
          <cell r="AH161">
            <v>250</v>
          </cell>
          <cell r="AI161">
            <v>459</v>
          </cell>
          <cell r="AL161">
            <v>40999</v>
          </cell>
          <cell r="AR161">
            <v>250</v>
          </cell>
          <cell r="AS161">
            <v>459</v>
          </cell>
          <cell r="AV161">
            <v>41029</v>
          </cell>
          <cell r="BB161">
            <v>250</v>
          </cell>
          <cell r="BC161">
            <v>459</v>
          </cell>
          <cell r="BF161">
            <v>41060</v>
          </cell>
          <cell r="BL161">
            <v>250</v>
          </cell>
          <cell r="BM161">
            <v>459</v>
          </cell>
          <cell r="BP161">
            <v>41090</v>
          </cell>
          <cell r="BV161">
            <v>250</v>
          </cell>
          <cell r="BW161">
            <v>459</v>
          </cell>
          <cell r="BZ161">
            <v>41121</v>
          </cell>
          <cell r="CF161">
            <v>250</v>
          </cell>
          <cell r="CG161">
            <v>459</v>
          </cell>
          <cell r="CJ161">
            <v>41152</v>
          </cell>
          <cell r="CP161">
            <v>250</v>
          </cell>
          <cell r="CQ161">
            <v>459</v>
          </cell>
          <cell r="CT161">
            <v>41182</v>
          </cell>
          <cell r="CZ161">
            <v>250</v>
          </cell>
          <cell r="DA161">
            <v>459</v>
          </cell>
          <cell r="DD161">
            <v>41213</v>
          </cell>
          <cell r="DJ161">
            <v>250</v>
          </cell>
          <cell r="DK161">
            <v>459</v>
          </cell>
          <cell r="DN161">
            <v>41243</v>
          </cell>
          <cell r="DT161">
            <v>250</v>
          </cell>
          <cell r="DU161">
            <v>459</v>
          </cell>
          <cell r="DX161">
            <v>41274</v>
          </cell>
        </row>
        <row r="163">
          <cell r="K163" t="str">
            <v>Account</v>
          </cell>
          <cell r="L163" t="str">
            <v>Dept</v>
          </cell>
          <cell r="M163" t="str">
            <v>Sum Amount</v>
          </cell>
          <cell r="N163" t="str">
            <v>Trans</v>
          </cell>
          <cell r="O163" t="str">
            <v>Product</v>
          </cell>
          <cell r="P163" t="str">
            <v>Sum Stat Amt</v>
          </cell>
          <cell r="Q163" t="str">
            <v>Period</v>
          </cell>
          <cell r="R163" t="str">
            <v>Date</v>
          </cell>
          <cell r="S163" t="str">
            <v>Oper Unit</v>
          </cell>
          <cell r="U163" t="str">
            <v>Account</v>
          </cell>
          <cell r="V163" t="str">
            <v>Dept</v>
          </cell>
          <cell r="W163" t="str">
            <v>Sum Amount</v>
          </cell>
          <cell r="X163" t="str">
            <v>Trans</v>
          </cell>
          <cell r="Y163" t="str">
            <v>Product</v>
          </cell>
          <cell r="Z163" t="str">
            <v>Sum Stat Amt</v>
          </cell>
          <cell r="AA163" t="str">
            <v>Period</v>
          </cell>
          <cell r="AB163" t="str">
            <v>Date</v>
          </cell>
          <cell r="AC163" t="str">
            <v>Oper Unit</v>
          </cell>
          <cell r="AE163" t="str">
            <v>Account</v>
          </cell>
          <cell r="AF163" t="str">
            <v>Dept</v>
          </cell>
          <cell r="AG163" t="str">
            <v>Sum Amount</v>
          </cell>
          <cell r="AH163" t="str">
            <v>Trans</v>
          </cell>
          <cell r="AI163" t="str">
            <v>Product</v>
          </cell>
          <cell r="AJ163" t="str">
            <v>Sum Stat Amt</v>
          </cell>
          <cell r="AK163" t="str">
            <v>Period</v>
          </cell>
          <cell r="AL163" t="str">
            <v>Date</v>
          </cell>
          <cell r="AM163" t="str">
            <v>Oper Unit</v>
          </cell>
          <cell r="AO163" t="str">
            <v>Account</v>
          </cell>
          <cell r="AP163" t="str">
            <v>Dept</v>
          </cell>
          <cell r="AQ163" t="str">
            <v>Sum Amount</v>
          </cell>
          <cell r="AR163" t="str">
            <v>Trans</v>
          </cell>
          <cell r="AS163" t="str">
            <v>Product</v>
          </cell>
          <cell r="AT163" t="str">
            <v>Sum Stat Amt</v>
          </cell>
          <cell r="AU163" t="str">
            <v>Period</v>
          </cell>
          <cell r="AV163" t="str">
            <v>Date</v>
          </cell>
          <cell r="AW163" t="str">
            <v>Oper Unit</v>
          </cell>
          <cell r="AY163" t="str">
            <v>Account</v>
          </cell>
          <cell r="AZ163" t="str">
            <v>Dept</v>
          </cell>
          <cell r="BA163" t="str">
            <v>Sum Amount</v>
          </cell>
          <cell r="BB163" t="str">
            <v>Trans</v>
          </cell>
          <cell r="BC163" t="str">
            <v>Product</v>
          </cell>
          <cell r="BD163" t="str">
            <v>Sum Stat Amt</v>
          </cell>
          <cell r="BE163" t="str">
            <v>Period</v>
          </cell>
          <cell r="BF163" t="str">
            <v>Date</v>
          </cell>
          <cell r="BG163" t="str">
            <v>Oper Unit</v>
          </cell>
          <cell r="BI163" t="str">
            <v>Account</v>
          </cell>
          <cell r="BJ163" t="str">
            <v>Dept</v>
          </cell>
          <cell r="BK163" t="str">
            <v>Sum Amount</v>
          </cell>
          <cell r="BL163" t="str">
            <v>Trans</v>
          </cell>
          <cell r="BM163" t="str">
            <v>Product</v>
          </cell>
          <cell r="BN163" t="str">
            <v>Sum Stat Amt</v>
          </cell>
          <cell r="BO163" t="str">
            <v>Period</v>
          </cell>
          <cell r="BP163" t="str">
            <v>Date</v>
          </cell>
          <cell r="BQ163" t="str">
            <v>Oper Unit</v>
          </cell>
          <cell r="BS163" t="str">
            <v>Account</v>
          </cell>
          <cell r="BT163" t="str">
            <v>Dept</v>
          </cell>
          <cell r="BU163" t="str">
            <v>Sum Amount</v>
          </cell>
          <cell r="BV163" t="str">
            <v>Trans</v>
          </cell>
          <cell r="BW163" t="str">
            <v>Product</v>
          </cell>
          <cell r="BX163" t="str">
            <v>Sum Stat Amt</v>
          </cell>
          <cell r="BY163" t="str">
            <v>Period</v>
          </cell>
          <cell r="BZ163" t="str">
            <v>Date</v>
          </cell>
          <cell r="CA163" t="str">
            <v>Oper Unit</v>
          </cell>
          <cell r="CC163" t="str">
            <v>Account</v>
          </cell>
          <cell r="CD163" t="str">
            <v>Dept</v>
          </cell>
          <cell r="CE163" t="str">
            <v>Sum Amount</v>
          </cell>
          <cell r="CF163" t="str">
            <v>Trans</v>
          </cell>
          <cell r="CG163" t="str">
            <v>Product</v>
          </cell>
          <cell r="CH163" t="str">
            <v>Sum Stat Amt</v>
          </cell>
          <cell r="CI163" t="str">
            <v>Period</v>
          </cell>
          <cell r="CJ163" t="str">
            <v>Date</v>
          </cell>
          <cell r="CK163" t="str">
            <v>Oper Unit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U163" t="str">
            <v>Oper Unit</v>
          </cell>
          <cell r="CW163" t="str">
            <v>Account</v>
          </cell>
          <cell r="CX163" t="str">
            <v>Dept</v>
          </cell>
          <cell r="CY163" t="str">
            <v>Sum Amount</v>
          </cell>
          <cell r="CZ163" t="str">
            <v>Trans</v>
          </cell>
          <cell r="DA163" t="str">
            <v>Product</v>
          </cell>
          <cell r="DB163" t="str">
            <v>Sum Stat Amt</v>
          </cell>
          <cell r="DC163" t="str">
            <v>Period</v>
          </cell>
          <cell r="DD163" t="str">
            <v>Date</v>
          </cell>
          <cell r="DE163" t="str">
            <v>Oper Unit</v>
          </cell>
          <cell r="DG163" t="str">
            <v>Account</v>
          </cell>
          <cell r="DH163" t="str">
            <v>Dept</v>
          </cell>
          <cell r="DI163" t="str">
            <v>Sum Amount</v>
          </cell>
          <cell r="DJ163" t="str">
            <v>Trans</v>
          </cell>
          <cell r="DK163" t="str">
            <v>Product</v>
          </cell>
          <cell r="DL163" t="str">
            <v>Sum Stat Amt</v>
          </cell>
          <cell r="DM163" t="str">
            <v>Period</v>
          </cell>
          <cell r="DN163" t="str">
            <v>Date</v>
          </cell>
          <cell r="DO163" t="str">
            <v>Oper Unit</v>
          </cell>
          <cell r="DQ163" t="str">
            <v>Account</v>
          </cell>
          <cell r="DR163" t="str">
            <v>Dept</v>
          </cell>
          <cell r="DS163" t="str">
            <v>Sum Amount</v>
          </cell>
          <cell r="DT163" t="str">
            <v>Trans</v>
          </cell>
          <cell r="DU163" t="str">
            <v>Product</v>
          </cell>
          <cell r="DV163" t="str">
            <v>Sum Stat Amt</v>
          </cell>
          <cell r="DW163" t="str">
            <v>Period</v>
          </cell>
          <cell r="DX163" t="str">
            <v>Date</v>
          </cell>
          <cell r="DY163" t="str">
            <v>Oper Unit</v>
          </cell>
        </row>
        <row r="164">
          <cell r="N164" t="str">
            <v>215</v>
          </cell>
          <cell r="O164" t="str">
            <v>CET</v>
          </cell>
          <cell r="R164">
            <v>40939</v>
          </cell>
          <cell r="S164">
            <v>14900</v>
          </cell>
          <cell r="X164" t="str">
            <v>215</v>
          </cell>
          <cell r="Y164" t="str">
            <v>CET</v>
          </cell>
          <cell r="AB164">
            <v>40968</v>
          </cell>
          <cell r="AC164">
            <v>14900</v>
          </cell>
          <cell r="AH164" t="str">
            <v>215</v>
          </cell>
          <cell r="AI164" t="str">
            <v>CET</v>
          </cell>
          <cell r="AL164">
            <v>40999</v>
          </cell>
          <cell r="AM164">
            <v>14900</v>
          </cell>
          <cell r="AR164" t="str">
            <v>215</v>
          </cell>
          <cell r="AS164" t="str">
            <v>CET</v>
          </cell>
          <cell r="AV164">
            <v>41029</v>
          </cell>
          <cell r="AW164">
            <v>14900</v>
          </cell>
          <cell r="BB164" t="str">
            <v>215</v>
          </cell>
          <cell r="BC164" t="str">
            <v>CET</v>
          </cell>
          <cell r="BF164">
            <v>41060</v>
          </cell>
          <cell r="BG164">
            <v>14900</v>
          </cell>
          <cell r="BL164" t="str">
            <v>215</v>
          </cell>
          <cell r="BM164" t="str">
            <v>CET</v>
          </cell>
          <cell r="BP164">
            <v>41090</v>
          </cell>
          <cell r="BQ164">
            <v>14900</v>
          </cell>
          <cell r="BV164" t="str">
            <v>215</v>
          </cell>
          <cell r="BW164" t="str">
            <v>CET</v>
          </cell>
          <cell r="BZ164">
            <v>41121</v>
          </cell>
          <cell r="CA164">
            <v>14900</v>
          </cell>
          <cell r="CF164" t="str">
            <v>215</v>
          </cell>
          <cell r="CG164" t="str">
            <v>CET</v>
          </cell>
          <cell r="CJ164">
            <v>41152</v>
          </cell>
          <cell r="CK164">
            <v>14900</v>
          </cell>
          <cell r="CP164" t="str">
            <v>215</v>
          </cell>
          <cell r="CQ164" t="str">
            <v>CET</v>
          </cell>
          <cell r="CT164">
            <v>41182</v>
          </cell>
          <cell r="CU164">
            <v>14900</v>
          </cell>
          <cell r="CZ164" t="str">
            <v>215</v>
          </cell>
          <cell r="DA164" t="str">
            <v>CET</v>
          </cell>
          <cell r="DD164">
            <v>41213</v>
          </cell>
          <cell r="DE164">
            <v>14900</v>
          </cell>
          <cell r="DJ164" t="str">
            <v>215</v>
          </cell>
          <cell r="DK164" t="str">
            <v>CET</v>
          </cell>
          <cell r="DN164">
            <v>41243</v>
          </cell>
          <cell r="DO164">
            <v>14900</v>
          </cell>
          <cell r="DT164" t="str">
            <v>215</v>
          </cell>
          <cell r="DU164" t="str">
            <v>CET</v>
          </cell>
          <cell r="DX164">
            <v>41274</v>
          </cell>
          <cell r="DY164">
            <v>14900</v>
          </cell>
        </row>
        <row r="166">
          <cell r="K166" t="str">
            <v>Account</v>
          </cell>
          <cell r="L166" t="str">
            <v>Dept</v>
          </cell>
          <cell r="M166" t="str">
            <v>Sum Amount</v>
          </cell>
          <cell r="N166" t="str">
            <v>Trans</v>
          </cell>
          <cell r="O166" t="str">
            <v>Product</v>
          </cell>
          <cell r="P166" t="str">
            <v>Sum Stat Amt</v>
          </cell>
          <cell r="Q166" t="str">
            <v>Period</v>
          </cell>
          <cell r="R166" t="str">
            <v>Date</v>
          </cell>
          <cell r="U166" t="str">
            <v>Account</v>
          </cell>
          <cell r="V166" t="str">
            <v>Dept</v>
          </cell>
          <cell r="W166" t="str">
            <v>Sum Amount</v>
          </cell>
          <cell r="X166" t="str">
            <v>Trans</v>
          </cell>
          <cell r="Y166" t="str">
            <v>Product</v>
          </cell>
          <cell r="Z166" t="str">
            <v>Sum Stat Amt</v>
          </cell>
          <cell r="AA166" t="str">
            <v>Period</v>
          </cell>
          <cell r="AB166" t="str">
            <v>Date</v>
          </cell>
          <cell r="AE166" t="str">
            <v>Account</v>
          </cell>
          <cell r="AF166" t="str">
            <v>Dept</v>
          </cell>
          <cell r="AG166" t="str">
            <v>Sum Amount</v>
          </cell>
          <cell r="AH166" t="str">
            <v>Trans</v>
          </cell>
          <cell r="AI166" t="str">
            <v>Product</v>
          </cell>
          <cell r="AJ166" t="str">
            <v>Sum Stat Amt</v>
          </cell>
          <cell r="AK166" t="str">
            <v>Period</v>
          </cell>
          <cell r="AL166" t="str">
            <v>Date</v>
          </cell>
          <cell r="AO166" t="str">
            <v>Account</v>
          </cell>
          <cell r="AP166" t="str">
            <v>Dept</v>
          </cell>
          <cell r="AQ166" t="str">
            <v>Sum Amount</v>
          </cell>
          <cell r="AR166" t="str">
            <v>Trans</v>
          </cell>
          <cell r="AS166" t="str">
            <v>Product</v>
          </cell>
          <cell r="AT166" t="str">
            <v>Sum Stat Amt</v>
          </cell>
          <cell r="AU166" t="str">
            <v>Period</v>
          </cell>
          <cell r="AV166" t="str">
            <v>Date</v>
          </cell>
          <cell r="AY166" t="str">
            <v>Account</v>
          </cell>
          <cell r="AZ166" t="str">
            <v>Dept</v>
          </cell>
          <cell r="BA166" t="str">
            <v>Sum Amount</v>
          </cell>
          <cell r="BB166" t="str">
            <v>Trans</v>
          </cell>
          <cell r="BC166" t="str">
            <v>Product</v>
          </cell>
          <cell r="BD166" t="str">
            <v>Sum Stat Amt</v>
          </cell>
          <cell r="BE166" t="str">
            <v>Period</v>
          </cell>
          <cell r="BF166" t="str">
            <v>Date</v>
          </cell>
          <cell r="BI166" t="str">
            <v>Account</v>
          </cell>
          <cell r="BJ166" t="str">
            <v>Dept</v>
          </cell>
          <cell r="BK166" t="str">
            <v>Sum Amount</v>
          </cell>
          <cell r="BL166" t="str">
            <v>Trans</v>
          </cell>
          <cell r="BM166" t="str">
            <v>Product</v>
          </cell>
          <cell r="BN166" t="str">
            <v>Sum Stat Amt</v>
          </cell>
          <cell r="BO166" t="str">
            <v>Period</v>
          </cell>
          <cell r="BP166" t="str">
            <v>Date</v>
          </cell>
          <cell r="BS166" t="str">
            <v>Account</v>
          </cell>
          <cell r="BT166" t="str">
            <v>Dept</v>
          </cell>
          <cell r="BU166" t="str">
            <v>Sum Amount</v>
          </cell>
          <cell r="BV166" t="str">
            <v>Trans</v>
          </cell>
          <cell r="BW166" t="str">
            <v>Product</v>
          </cell>
          <cell r="BX166" t="str">
            <v>Sum Stat Amt</v>
          </cell>
          <cell r="BY166" t="str">
            <v>Period</v>
          </cell>
          <cell r="BZ166" t="str">
            <v>Date</v>
          </cell>
          <cell r="CC166" t="str">
            <v>Account</v>
          </cell>
          <cell r="CD166" t="str">
            <v>Dept</v>
          </cell>
          <cell r="CE166" t="str">
            <v>Sum Amount</v>
          </cell>
          <cell r="CF166" t="str">
            <v>Trans</v>
          </cell>
          <cell r="CG166" t="str">
            <v>Product</v>
          </cell>
          <cell r="CH166" t="str">
            <v>Sum Stat Amt</v>
          </cell>
          <cell r="CI166" t="str">
            <v>Period</v>
          </cell>
          <cell r="CJ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W166" t="str">
            <v>Account</v>
          </cell>
          <cell r="CX166" t="str">
            <v>Dept</v>
          </cell>
          <cell r="CY166" t="str">
            <v>Sum Amount</v>
          </cell>
          <cell r="CZ166" t="str">
            <v>Trans</v>
          </cell>
          <cell r="DA166" t="str">
            <v>Product</v>
          </cell>
          <cell r="DB166" t="str">
            <v>Sum Stat Amt</v>
          </cell>
          <cell r="DC166" t="str">
            <v>Period</v>
          </cell>
          <cell r="DD166" t="str">
            <v>Date</v>
          </cell>
          <cell r="DG166" t="str">
            <v>Account</v>
          </cell>
          <cell r="DH166" t="str">
            <v>Dept</v>
          </cell>
          <cell r="DI166" t="str">
            <v>Sum Amount</v>
          </cell>
          <cell r="DJ166" t="str">
            <v>Trans</v>
          </cell>
          <cell r="DK166" t="str">
            <v>Product</v>
          </cell>
          <cell r="DL166" t="str">
            <v>Sum Stat Amt</v>
          </cell>
          <cell r="DM166" t="str">
            <v>Period</v>
          </cell>
          <cell r="DN166" t="str">
            <v>Date</v>
          </cell>
          <cell r="DQ166" t="str">
            <v>Account</v>
          </cell>
          <cell r="DR166" t="str">
            <v>Dept</v>
          </cell>
          <cell r="DS166" t="str">
            <v>Sum Amount</v>
          </cell>
          <cell r="DT166" t="str">
            <v>Trans</v>
          </cell>
          <cell r="DU166" t="str">
            <v>Product</v>
          </cell>
          <cell r="DV166" t="str">
            <v>Sum Stat Amt</v>
          </cell>
          <cell r="DW166" t="str">
            <v>Period</v>
          </cell>
          <cell r="DX166" t="str">
            <v>Date</v>
          </cell>
        </row>
        <row r="167">
          <cell r="N167">
            <v>216</v>
          </cell>
          <cell r="O167">
            <v>407</v>
          </cell>
          <cell r="R167">
            <v>40939</v>
          </cell>
          <cell r="X167">
            <v>216</v>
          </cell>
          <cell r="Y167">
            <v>407</v>
          </cell>
          <cell r="AB167">
            <v>40968</v>
          </cell>
          <cell r="AH167">
            <v>216</v>
          </cell>
          <cell r="AI167">
            <v>407</v>
          </cell>
          <cell r="AL167">
            <v>40999</v>
          </cell>
          <cell r="AR167">
            <v>216</v>
          </cell>
          <cell r="AS167">
            <v>407</v>
          </cell>
          <cell r="AV167">
            <v>41029</v>
          </cell>
          <cell r="BB167">
            <v>216</v>
          </cell>
          <cell r="BC167">
            <v>407</v>
          </cell>
          <cell r="BF167">
            <v>41060</v>
          </cell>
          <cell r="BL167">
            <v>216</v>
          </cell>
          <cell r="BM167">
            <v>407</v>
          </cell>
          <cell r="BP167">
            <v>41090</v>
          </cell>
          <cell r="BV167">
            <v>216</v>
          </cell>
          <cell r="BW167">
            <v>407</v>
          </cell>
          <cell r="BZ167">
            <v>41121</v>
          </cell>
          <cell r="CF167">
            <v>216</v>
          </cell>
          <cell r="CG167">
            <v>407</v>
          </cell>
          <cell r="CJ167">
            <v>41152</v>
          </cell>
          <cell r="CP167">
            <v>216</v>
          </cell>
          <cell r="CQ167">
            <v>407</v>
          </cell>
          <cell r="CT167">
            <v>41182</v>
          </cell>
          <cell r="CZ167">
            <v>216</v>
          </cell>
          <cell r="DA167">
            <v>407</v>
          </cell>
          <cell r="DD167">
            <v>41213</v>
          </cell>
          <cell r="DJ167">
            <v>216</v>
          </cell>
          <cell r="DK167">
            <v>407</v>
          </cell>
          <cell r="DN167">
            <v>41243</v>
          </cell>
          <cell r="DT167">
            <v>216</v>
          </cell>
          <cell r="DU167">
            <v>407</v>
          </cell>
          <cell r="DX167">
            <v>41274</v>
          </cell>
        </row>
        <row r="169">
          <cell r="K169" t="str">
            <v>Account</v>
          </cell>
          <cell r="L169" t="str">
            <v>Dept</v>
          </cell>
          <cell r="M169" t="str">
            <v>Sum Amount</v>
          </cell>
          <cell r="N169" t="str">
            <v>Trans</v>
          </cell>
          <cell r="O169" t="str">
            <v>Product</v>
          </cell>
          <cell r="P169" t="str">
            <v>Sum Stat Amt</v>
          </cell>
          <cell r="Q169" t="str">
            <v>Period</v>
          </cell>
          <cell r="R169" t="str">
            <v>Date</v>
          </cell>
          <cell r="U169" t="str">
            <v>Account</v>
          </cell>
          <cell r="V169" t="str">
            <v>Dept</v>
          </cell>
          <cell r="W169" t="str">
            <v>Sum Amount</v>
          </cell>
          <cell r="X169" t="str">
            <v>Trans</v>
          </cell>
          <cell r="Y169" t="str">
            <v>Product</v>
          </cell>
          <cell r="Z169" t="str">
            <v>Sum Stat Amt</v>
          </cell>
          <cell r="AA169" t="str">
            <v>Period</v>
          </cell>
          <cell r="AB169" t="str">
            <v>Date</v>
          </cell>
          <cell r="AE169" t="str">
            <v>Account</v>
          </cell>
          <cell r="AF169" t="str">
            <v>Dept</v>
          </cell>
          <cell r="AG169" t="str">
            <v>Sum Amount</v>
          </cell>
          <cell r="AH169" t="str">
            <v>Trans</v>
          </cell>
          <cell r="AI169" t="str">
            <v>Product</v>
          </cell>
          <cell r="AJ169" t="str">
            <v>Sum Stat Amt</v>
          </cell>
          <cell r="AK169" t="str">
            <v>Period</v>
          </cell>
          <cell r="AL169" t="str">
            <v>Date</v>
          </cell>
          <cell r="AO169" t="str">
            <v>Account</v>
          </cell>
          <cell r="AP169" t="str">
            <v>Dept</v>
          </cell>
          <cell r="AQ169" t="str">
            <v>Sum Amount</v>
          </cell>
          <cell r="AR169" t="str">
            <v>Trans</v>
          </cell>
          <cell r="AS169" t="str">
            <v>Product</v>
          </cell>
          <cell r="AT169" t="str">
            <v>Sum Stat Amt</v>
          </cell>
          <cell r="AU169" t="str">
            <v>Period</v>
          </cell>
          <cell r="AV169" t="str">
            <v>Date</v>
          </cell>
          <cell r="AY169" t="str">
            <v>Account</v>
          </cell>
          <cell r="AZ169" t="str">
            <v>Dept</v>
          </cell>
          <cell r="BA169" t="str">
            <v>Sum Amount</v>
          </cell>
          <cell r="BB169" t="str">
            <v>Trans</v>
          </cell>
          <cell r="BC169" t="str">
            <v>Product</v>
          </cell>
          <cell r="BD169" t="str">
            <v>Sum Stat Amt</v>
          </cell>
          <cell r="BE169" t="str">
            <v>Period</v>
          </cell>
          <cell r="BF169" t="str">
            <v>Date</v>
          </cell>
          <cell r="BI169" t="str">
            <v>Account</v>
          </cell>
          <cell r="BJ169" t="str">
            <v>Dept</v>
          </cell>
          <cell r="BK169" t="str">
            <v>Sum Amount</v>
          </cell>
          <cell r="BL169" t="str">
            <v>Trans</v>
          </cell>
          <cell r="BM169" t="str">
            <v>Product</v>
          </cell>
          <cell r="BN169" t="str">
            <v>Sum Stat Amt</v>
          </cell>
          <cell r="BO169" t="str">
            <v>Period</v>
          </cell>
          <cell r="BP169" t="str">
            <v>Date</v>
          </cell>
          <cell r="BS169" t="str">
            <v>Account</v>
          </cell>
          <cell r="BT169" t="str">
            <v>Dept</v>
          </cell>
          <cell r="BU169" t="str">
            <v>Sum Amount</v>
          </cell>
          <cell r="BV169" t="str">
            <v>Trans</v>
          </cell>
          <cell r="BW169" t="str">
            <v>Product</v>
          </cell>
          <cell r="BX169" t="str">
            <v>Sum Stat Amt</v>
          </cell>
          <cell r="BY169" t="str">
            <v>Period</v>
          </cell>
          <cell r="BZ169" t="str">
            <v>Date</v>
          </cell>
          <cell r="CC169" t="str">
            <v>Account</v>
          </cell>
          <cell r="CD169" t="str">
            <v>Dept</v>
          </cell>
          <cell r="CE169" t="str">
            <v>Sum Amount</v>
          </cell>
          <cell r="CF169" t="str">
            <v>Trans</v>
          </cell>
          <cell r="CG169" t="str">
            <v>Product</v>
          </cell>
          <cell r="CH169" t="str">
            <v>Sum Stat Amt</v>
          </cell>
          <cell r="CI169" t="str">
            <v>Period</v>
          </cell>
          <cell r="CJ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W169" t="str">
            <v>Account</v>
          </cell>
          <cell r="CX169" t="str">
            <v>Dept</v>
          </cell>
          <cell r="CY169" t="str">
            <v>Sum Amount</v>
          </cell>
          <cell r="CZ169" t="str">
            <v>Trans</v>
          </cell>
          <cell r="DA169" t="str">
            <v>Product</v>
          </cell>
          <cell r="DB169" t="str">
            <v>Sum Stat Amt</v>
          </cell>
          <cell r="DC169" t="str">
            <v>Period</v>
          </cell>
          <cell r="DD169" t="str">
            <v>Date</v>
          </cell>
          <cell r="DG169" t="str">
            <v>Account</v>
          </cell>
          <cell r="DH169" t="str">
            <v>Dept</v>
          </cell>
          <cell r="DI169" t="str">
            <v>Sum Amount</v>
          </cell>
          <cell r="DJ169" t="str">
            <v>Trans</v>
          </cell>
          <cell r="DK169" t="str">
            <v>Product</v>
          </cell>
          <cell r="DL169" t="str">
            <v>Sum Stat Amt</v>
          </cell>
          <cell r="DM169" t="str">
            <v>Period</v>
          </cell>
          <cell r="DN169" t="str">
            <v>Date</v>
          </cell>
          <cell r="DQ169" t="str">
            <v>Account</v>
          </cell>
          <cell r="DR169" t="str">
            <v>Dept</v>
          </cell>
          <cell r="DS169" t="str">
            <v>Sum Amount</v>
          </cell>
          <cell r="DT169" t="str">
            <v>Trans</v>
          </cell>
          <cell r="DU169" t="str">
            <v>Product</v>
          </cell>
          <cell r="DV169" t="str">
            <v>Sum Stat Amt</v>
          </cell>
          <cell r="DW169" t="str">
            <v>Period</v>
          </cell>
          <cell r="DX169" t="str">
            <v>Date</v>
          </cell>
        </row>
        <row r="170">
          <cell r="N170">
            <v>200</v>
          </cell>
          <cell r="R170">
            <v>40939</v>
          </cell>
          <cell r="X170">
            <v>200</v>
          </cell>
          <cell r="AB170">
            <v>40968</v>
          </cell>
          <cell r="AH170">
            <v>200</v>
          </cell>
          <cell r="AL170">
            <v>40999</v>
          </cell>
          <cell r="AR170">
            <v>200</v>
          </cell>
          <cell r="AV170">
            <v>41029</v>
          </cell>
          <cell r="BB170">
            <v>200</v>
          </cell>
          <cell r="BF170">
            <v>41060</v>
          </cell>
          <cell r="BL170">
            <v>200</v>
          </cell>
          <cell r="BP170">
            <v>41090</v>
          </cell>
          <cell r="BV170">
            <v>200</v>
          </cell>
          <cell r="BZ170">
            <v>41121</v>
          </cell>
          <cell r="CF170">
            <v>200</v>
          </cell>
          <cell r="CJ170">
            <v>41152</v>
          </cell>
          <cell r="CP170">
            <v>200</v>
          </cell>
          <cell r="CT170">
            <v>41182</v>
          </cell>
          <cell r="CZ170">
            <v>200</v>
          </cell>
          <cell r="DD170">
            <v>41213</v>
          </cell>
          <cell r="DJ170">
            <v>200</v>
          </cell>
          <cell r="DN170">
            <v>41243</v>
          </cell>
          <cell r="DT170">
            <v>200</v>
          </cell>
          <cell r="DX170">
            <v>41274</v>
          </cell>
        </row>
        <row r="172">
          <cell r="K172" t="str">
            <v>Account</v>
          </cell>
          <cell r="L172" t="str">
            <v>Dept</v>
          </cell>
          <cell r="M172" t="str">
            <v>Sum Amount</v>
          </cell>
          <cell r="N172" t="str">
            <v>Trans</v>
          </cell>
          <cell r="O172" t="str">
            <v>Product</v>
          </cell>
          <cell r="P172" t="str">
            <v>Sum Stat Amt</v>
          </cell>
          <cell r="Q172" t="str">
            <v>Period</v>
          </cell>
          <cell r="R172" t="str">
            <v>Date</v>
          </cell>
          <cell r="U172" t="str">
            <v>Account</v>
          </cell>
          <cell r="V172" t="str">
            <v>Dept</v>
          </cell>
          <cell r="W172" t="str">
            <v>Sum Amount</v>
          </cell>
          <cell r="X172" t="str">
            <v>Trans</v>
          </cell>
          <cell r="Y172" t="str">
            <v>Product</v>
          </cell>
          <cell r="Z172" t="str">
            <v>Sum Stat Amt</v>
          </cell>
          <cell r="AA172" t="str">
            <v>Period</v>
          </cell>
          <cell r="AB172" t="str">
            <v>Date</v>
          </cell>
          <cell r="AE172" t="str">
            <v>Account</v>
          </cell>
          <cell r="AF172" t="str">
            <v>Dept</v>
          </cell>
          <cell r="AG172" t="str">
            <v>Sum Amount</v>
          </cell>
          <cell r="AH172" t="str">
            <v>Trans</v>
          </cell>
          <cell r="AI172" t="str">
            <v>Product</v>
          </cell>
          <cell r="AJ172" t="str">
            <v>Sum Stat Amt</v>
          </cell>
          <cell r="AK172" t="str">
            <v>Period</v>
          </cell>
          <cell r="AL172" t="str">
            <v>Date</v>
          </cell>
          <cell r="AO172" t="str">
            <v>Account</v>
          </cell>
          <cell r="AP172" t="str">
            <v>Dept</v>
          </cell>
          <cell r="AQ172" t="str">
            <v>Sum Amount</v>
          </cell>
          <cell r="AR172" t="str">
            <v>Trans</v>
          </cell>
          <cell r="AS172" t="str">
            <v>Product</v>
          </cell>
          <cell r="AT172" t="str">
            <v>Sum Stat Amt</v>
          </cell>
          <cell r="AU172" t="str">
            <v>Period</v>
          </cell>
          <cell r="AV172" t="str">
            <v>Date</v>
          </cell>
          <cell r="AY172" t="str">
            <v>Account</v>
          </cell>
          <cell r="AZ172" t="str">
            <v>Dept</v>
          </cell>
          <cell r="BA172" t="str">
            <v>Sum Amount</v>
          </cell>
          <cell r="BB172" t="str">
            <v>Trans</v>
          </cell>
          <cell r="BC172" t="str">
            <v>Product</v>
          </cell>
          <cell r="BD172" t="str">
            <v>Sum Stat Amt</v>
          </cell>
          <cell r="BE172" t="str">
            <v>Period</v>
          </cell>
          <cell r="BF172" t="str">
            <v>Date</v>
          </cell>
          <cell r="BI172" t="str">
            <v>Account</v>
          </cell>
          <cell r="BJ172" t="str">
            <v>Dept</v>
          </cell>
          <cell r="BK172" t="str">
            <v>Sum Amount</v>
          </cell>
          <cell r="BL172" t="str">
            <v>Trans</v>
          </cell>
          <cell r="BM172" t="str">
            <v>Product</v>
          </cell>
          <cell r="BN172" t="str">
            <v>Sum Stat Amt</v>
          </cell>
          <cell r="BO172" t="str">
            <v>Period</v>
          </cell>
          <cell r="BP172" t="str">
            <v>Date</v>
          </cell>
          <cell r="BS172" t="str">
            <v>Account</v>
          </cell>
          <cell r="BT172" t="str">
            <v>Dept</v>
          </cell>
          <cell r="BU172" t="str">
            <v>Sum Amount</v>
          </cell>
          <cell r="BV172" t="str">
            <v>Trans</v>
          </cell>
          <cell r="BW172" t="str">
            <v>Product</v>
          </cell>
          <cell r="BX172" t="str">
            <v>Sum Stat Amt</v>
          </cell>
          <cell r="BY172" t="str">
            <v>Period</v>
          </cell>
          <cell r="BZ172" t="str">
            <v>Date</v>
          </cell>
          <cell r="CC172" t="str">
            <v>Account</v>
          </cell>
          <cell r="CD172" t="str">
            <v>Dept</v>
          </cell>
          <cell r="CE172" t="str">
            <v>Sum Amount</v>
          </cell>
          <cell r="CF172" t="str">
            <v>Trans</v>
          </cell>
          <cell r="CG172" t="str">
            <v>Product</v>
          </cell>
          <cell r="CH172" t="str">
            <v>Sum Stat Amt</v>
          </cell>
          <cell r="CI172" t="str">
            <v>Period</v>
          </cell>
          <cell r="CJ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W172" t="str">
            <v>Account</v>
          </cell>
          <cell r="CX172" t="str">
            <v>Dept</v>
          </cell>
          <cell r="CY172" t="str">
            <v>Sum Amount</v>
          </cell>
          <cell r="CZ172" t="str">
            <v>Trans</v>
          </cell>
          <cell r="DA172" t="str">
            <v>Product</v>
          </cell>
          <cell r="DB172" t="str">
            <v>Sum Stat Amt</v>
          </cell>
          <cell r="DC172" t="str">
            <v>Period</v>
          </cell>
          <cell r="DD172" t="str">
            <v>Date</v>
          </cell>
          <cell r="DG172" t="str">
            <v>Account</v>
          </cell>
          <cell r="DH172" t="str">
            <v>Dept</v>
          </cell>
          <cell r="DI172" t="str">
            <v>Sum Amount</v>
          </cell>
          <cell r="DJ172" t="str">
            <v>Trans</v>
          </cell>
          <cell r="DK172" t="str">
            <v>Product</v>
          </cell>
          <cell r="DL172" t="str">
            <v>Sum Stat Amt</v>
          </cell>
          <cell r="DM172" t="str">
            <v>Period</v>
          </cell>
          <cell r="DN172" t="str">
            <v>Date</v>
          </cell>
          <cell r="DQ172" t="str">
            <v>Account</v>
          </cell>
          <cell r="DR172" t="str">
            <v>Dept</v>
          </cell>
          <cell r="DS172" t="str">
            <v>Sum Amount</v>
          </cell>
          <cell r="DT172" t="str">
            <v>Trans</v>
          </cell>
          <cell r="DU172" t="str">
            <v>Product</v>
          </cell>
          <cell r="DV172" t="str">
            <v>Sum Stat Amt</v>
          </cell>
          <cell r="DW172" t="str">
            <v>Period</v>
          </cell>
          <cell r="DX172" t="str">
            <v>Date</v>
          </cell>
        </row>
        <row r="173">
          <cell r="N173">
            <v>250</v>
          </cell>
          <cell r="O173">
            <v>418</v>
          </cell>
          <cell r="R173">
            <v>40939</v>
          </cell>
          <cell r="X173">
            <v>250</v>
          </cell>
          <cell r="Y173">
            <v>418</v>
          </cell>
          <cell r="AB173">
            <v>40968</v>
          </cell>
          <cell r="AH173">
            <v>250</v>
          </cell>
          <cell r="AI173">
            <v>418</v>
          </cell>
          <cell r="AL173">
            <v>40999</v>
          </cell>
          <cell r="AR173">
            <v>250</v>
          </cell>
          <cell r="AS173">
            <v>418</v>
          </cell>
          <cell r="AV173">
            <v>41029</v>
          </cell>
          <cell r="BB173">
            <v>250</v>
          </cell>
          <cell r="BC173">
            <v>418</v>
          </cell>
          <cell r="BF173">
            <v>41060</v>
          </cell>
          <cell r="BL173">
            <v>250</v>
          </cell>
          <cell r="BM173">
            <v>418</v>
          </cell>
          <cell r="BP173">
            <v>41090</v>
          </cell>
          <cell r="BV173">
            <v>250</v>
          </cell>
          <cell r="BW173">
            <v>418</v>
          </cell>
          <cell r="BZ173">
            <v>41121</v>
          </cell>
          <cell r="CF173">
            <v>250</v>
          </cell>
          <cell r="CG173">
            <v>418</v>
          </cell>
          <cell r="CJ173">
            <v>41152</v>
          </cell>
          <cell r="CP173">
            <v>250</v>
          </cell>
          <cell r="CQ173">
            <v>418</v>
          </cell>
          <cell r="CT173">
            <v>41182</v>
          </cell>
          <cell r="CZ173">
            <v>250</v>
          </cell>
          <cell r="DA173">
            <v>418</v>
          </cell>
          <cell r="DD173">
            <v>41213</v>
          </cell>
          <cell r="DJ173">
            <v>250</v>
          </cell>
          <cell r="DK173">
            <v>418</v>
          </cell>
          <cell r="DN173">
            <v>41243</v>
          </cell>
          <cell r="DT173">
            <v>250</v>
          </cell>
          <cell r="DU173">
            <v>418</v>
          </cell>
          <cell r="DX173">
            <v>41274</v>
          </cell>
        </row>
        <row r="175">
          <cell r="K175" t="str">
            <v>Account</v>
          </cell>
          <cell r="L175" t="str">
            <v>Dept</v>
          </cell>
          <cell r="M175" t="str">
            <v>Sum Amount</v>
          </cell>
          <cell r="N175" t="str">
            <v>Trans</v>
          </cell>
          <cell r="O175" t="str">
            <v>Product</v>
          </cell>
          <cell r="P175" t="str">
            <v>Sum Stat Amt</v>
          </cell>
          <cell r="Q175" t="str">
            <v>Period</v>
          </cell>
          <cell r="R175" t="str">
            <v>Date</v>
          </cell>
          <cell r="U175" t="str">
            <v>Account</v>
          </cell>
          <cell r="V175" t="str">
            <v>Dept</v>
          </cell>
          <cell r="W175" t="str">
            <v>Sum Amount</v>
          </cell>
          <cell r="X175" t="str">
            <v>Trans</v>
          </cell>
          <cell r="Y175" t="str">
            <v>Product</v>
          </cell>
          <cell r="Z175" t="str">
            <v>Sum Stat Amt</v>
          </cell>
          <cell r="AA175" t="str">
            <v>Period</v>
          </cell>
          <cell r="AB175" t="str">
            <v>Date</v>
          </cell>
          <cell r="AE175" t="str">
            <v>Account</v>
          </cell>
          <cell r="AF175" t="str">
            <v>Dept</v>
          </cell>
          <cell r="AG175" t="str">
            <v>Sum Amount</v>
          </cell>
          <cell r="AH175" t="str">
            <v>Trans</v>
          </cell>
          <cell r="AI175" t="str">
            <v>Product</v>
          </cell>
          <cell r="AJ175" t="str">
            <v>Sum Stat Amt</v>
          </cell>
          <cell r="AK175" t="str">
            <v>Period</v>
          </cell>
          <cell r="AL175" t="str">
            <v>Date</v>
          </cell>
          <cell r="AO175" t="str">
            <v>Account</v>
          </cell>
          <cell r="AP175" t="str">
            <v>Dept</v>
          </cell>
          <cell r="AQ175" t="str">
            <v>Sum Amount</v>
          </cell>
          <cell r="AR175" t="str">
            <v>Trans</v>
          </cell>
          <cell r="AS175" t="str">
            <v>Product</v>
          </cell>
          <cell r="AT175" t="str">
            <v>Sum Stat Amt</v>
          </cell>
          <cell r="AU175" t="str">
            <v>Period</v>
          </cell>
          <cell r="AV175" t="str">
            <v>Date</v>
          </cell>
          <cell r="AY175" t="str">
            <v>Account</v>
          </cell>
          <cell r="AZ175" t="str">
            <v>Dept</v>
          </cell>
          <cell r="BA175" t="str">
            <v>Sum Amount</v>
          </cell>
          <cell r="BB175" t="str">
            <v>Trans</v>
          </cell>
          <cell r="BC175" t="str">
            <v>Product</v>
          </cell>
          <cell r="BD175" t="str">
            <v>Sum Stat Amt</v>
          </cell>
          <cell r="BE175" t="str">
            <v>Period</v>
          </cell>
          <cell r="BF175" t="str">
            <v>Date</v>
          </cell>
          <cell r="BI175" t="str">
            <v>Account</v>
          </cell>
          <cell r="BJ175" t="str">
            <v>Dept</v>
          </cell>
          <cell r="BK175" t="str">
            <v>Sum Amount</v>
          </cell>
          <cell r="BL175" t="str">
            <v>Trans</v>
          </cell>
          <cell r="BM175" t="str">
            <v>Product</v>
          </cell>
          <cell r="BN175" t="str">
            <v>Sum Stat Amt</v>
          </cell>
          <cell r="BO175" t="str">
            <v>Period</v>
          </cell>
          <cell r="BP175" t="str">
            <v>Date</v>
          </cell>
          <cell r="BS175" t="str">
            <v>Account</v>
          </cell>
          <cell r="BT175" t="str">
            <v>Dept</v>
          </cell>
          <cell r="BU175" t="str">
            <v>Sum Amount</v>
          </cell>
          <cell r="BV175" t="str">
            <v>Trans</v>
          </cell>
          <cell r="BW175" t="str">
            <v>Product</v>
          </cell>
          <cell r="BX175" t="str">
            <v>Sum Stat Amt</v>
          </cell>
          <cell r="BY175" t="str">
            <v>Period</v>
          </cell>
          <cell r="BZ175" t="str">
            <v>Date</v>
          </cell>
          <cell r="CC175" t="str">
            <v>Account</v>
          </cell>
          <cell r="CD175" t="str">
            <v>Dept</v>
          </cell>
          <cell r="CE175" t="str">
            <v>Sum Amount</v>
          </cell>
          <cell r="CF175" t="str">
            <v>Trans</v>
          </cell>
          <cell r="CG175" t="str">
            <v>Product</v>
          </cell>
          <cell r="CH175" t="str">
            <v>Sum Stat Amt</v>
          </cell>
          <cell r="CI175" t="str">
            <v>Period</v>
          </cell>
          <cell r="CJ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W175" t="str">
            <v>Account</v>
          </cell>
          <cell r="CX175" t="str">
            <v>Dept</v>
          </cell>
          <cell r="CY175" t="str">
            <v>Sum Amount</v>
          </cell>
          <cell r="CZ175" t="str">
            <v>Trans</v>
          </cell>
          <cell r="DA175" t="str">
            <v>Product</v>
          </cell>
          <cell r="DB175" t="str">
            <v>Sum Stat Amt</v>
          </cell>
          <cell r="DC175" t="str">
            <v>Period</v>
          </cell>
          <cell r="DD175" t="str">
            <v>Date</v>
          </cell>
          <cell r="DG175" t="str">
            <v>Account</v>
          </cell>
          <cell r="DH175" t="str">
            <v>Dept</v>
          </cell>
          <cell r="DI175" t="str">
            <v>Sum Amount</v>
          </cell>
          <cell r="DJ175" t="str">
            <v>Trans</v>
          </cell>
          <cell r="DK175" t="str">
            <v>Product</v>
          </cell>
          <cell r="DL175" t="str">
            <v>Sum Stat Amt</v>
          </cell>
          <cell r="DM175" t="str">
            <v>Period</v>
          </cell>
          <cell r="DN175" t="str">
            <v>Date</v>
          </cell>
          <cell r="DQ175" t="str">
            <v>Account</v>
          </cell>
          <cell r="DR175" t="str">
            <v>Dept</v>
          </cell>
          <cell r="DS175" t="str">
            <v>Sum Amount</v>
          </cell>
          <cell r="DT175" t="str">
            <v>Trans</v>
          </cell>
          <cell r="DU175" t="str">
            <v>Product</v>
          </cell>
          <cell r="DV175" t="str">
            <v>Sum Stat Amt</v>
          </cell>
          <cell r="DW175" t="str">
            <v>Period</v>
          </cell>
          <cell r="DX175" t="str">
            <v>Date</v>
          </cell>
        </row>
        <row r="176">
          <cell r="N176">
            <v>250</v>
          </cell>
          <cell r="O176">
            <v>452</v>
          </cell>
          <cell r="R176">
            <v>40939</v>
          </cell>
          <cell r="X176">
            <v>250</v>
          </cell>
          <cell r="Y176">
            <v>452</v>
          </cell>
          <cell r="AB176">
            <v>40968</v>
          </cell>
          <cell r="AH176">
            <v>250</v>
          </cell>
          <cell r="AI176">
            <v>452</v>
          </cell>
          <cell r="AL176">
            <v>40999</v>
          </cell>
          <cell r="AR176">
            <v>250</v>
          </cell>
          <cell r="AS176">
            <v>452</v>
          </cell>
          <cell r="AV176">
            <v>41029</v>
          </cell>
          <cell r="BB176">
            <v>250</v>
          </cell>
          <cell r="BC176">
            <v>452</v>
          </cell>
          <cell r="BF176">
            <v>41060</v>
          </cell>
          <cell r="BL176">
            <v>250</v>
          </cell>
          <cell r="BM176">
            <v>452</v>
          </cell>
          <cell r="BP176">
            <v>41090</v>
          </cell>
          <cell r="BV176">
            <v>250</v>
          </cell>
          <cell r="BW176">
            <v>452</v>
          </cell>
          <cell r="BZ176">
            <v>41121</v>
          </cell>
          <cell r="CF176">
            <v>250</v>
          </cell>
          <cell r="CG176">
            <v>452</v>
          </cell>
          <cell r="CJ176">
            <v>41152</v>
          </cell>
          <cell r="CP176">
            <v>250</v>
          </cell>
          <cell r="CQ176">
            <v>452</v>
          </cell>
          <cell r="CT176">
            <v>41182</v>
          </cell>
          <cell r="CZ176">
            <v>250</v>
          </cell>
          <cell r="DA176">
            <v>452</v>
          </cell>
          <cell r="DD176">
            <v>41213</v>
          </cell>
          <cell r="DJ176">
            <v>250</v>
          </cell>
          <cell r="DK176">
            <v>452</v>
          </cell>
          <cell r="DN176">
            <v>41243</v>
          </cell>
          <cell r="DT176">
            <v>250</v>
          </cell>
          <cell r="DU176">
            <v>452</v>
          </cell>
          <cell r="DX176">
            <v>41274</v>
          </cell>
        </row>
        <row r="178">
          <cell r="K178" t="str">
            <v>Account</v>
          </cell>
          <cell r="L178" t="str">
            <v>Oper Unit</v>
          </cell>
          <cell r="M178" t="str">
            <v>Product</v>
          </cell>
          <cell r="N178" t="str">
            <v>Trans</v>
          </cell>
          <cell r="O178" t="str">
            <v>Date</v>
          </cell>
          <cell r="P178" t="str">
            <v>Journal ID</v>
          </cell>
          <cell r="Q178" t="str">
            <v>Monetary Amount</v>
          </cell>
          <cell r="R178" t="str">
            <v>Statistic Amount</v>
          </cell>
          <cell r="U178" t="str">
            <v>Account</v>
          </cell>
          <cell r="V178" t="str">
            <v>Oper Unit</v>
          </cell>
          <cell r="W178" t="str">
            <v>Product</v>
          </cell>
          <cell r="X178" t="str">
            <v>Trans</v>
          </cell>
          <cell r="Y178" t="str">
            <v>Date</v>
          </cell>
          <cell r="Z178" t="str">
            <v>Journal ID</v>
          </cell>
          <cell r="AA178" t="str">
            <v>Monetary Amount</v>
          </cell>
          <cell r="AB178" t="str">
            <v>Statistic Amount</v>
          </cell>
          <cell r="AE178" t="str">
            <v>Account</v>
          </cell>
          <cell r="AF178" t="str">
            <v>Oper Unit</v>
          </cell>
          <cell r="AG178" t="str">
            <v>Product</v>
          </cell>
          <cell r="AH178" t="str">
            <v>Trans</v>
          </cell>
          <cell r="AI178" t="str">
            <v>Date</v>
          </cell>
          <cell r="AJ178" t="str">
            <v>Journal ID</v>
          </cell>
          <cell r="AK178" t="str">
            <v>Monetary Amount</v>
          </cell>
          <cell r="AL178" t="str">
            <v>Statistic Amount</v>
          </cell>
          <cell r="AO178" t="str">
            <v>Account</v>
          </cell>
          <cell r="AP178" t="str">
            <v>Oper Unit</v>
          </cell>
          <cell r="AQ178" t="str">
            <v>Product</v>
          </cell>
          <cell r="AR178" t="str">
            <v>Trans</v>
          </cell>
          <cell r="AS178" t="str">
            <v>Date</v>
          </cell>
          <cell r="AT178" t="str">
            <v>Journal ID</v>
          </cell>
          <cell r="AU178" t="str">
            <v>Monetary Amount</v>
          </cell>
          <cell r="AV178" t="str">
            <v>Statistic Amount</v>
          </cell>
          <cell r="AY178" t="str">
            <v>Account</v>
          </cell>
          <cell r="AZ178" t="str">
            <v>Oper Unit</v>
          </cell>
          <cell r="BA178" t="str">
            <v>Product</v>
          </cell>
          <cell r="BB178" t="str">
            <v>Trans</v>
          </cell>
          <cell r="BC178" t="str">
            <v>Date</v>
          </cell>
          <cell r="BD178" t="str">
            <v>Journal ID</v>
          </cell>
          <cell r="BE178" t="str">
            <v>Monetary Amount</v>
          </cell>
          <cell r="BF178" t="str">
            <v>Statistic Amount</v>
          </cell>
          <cell r="BI178" t="str">
            <v>Account</v>
          </cell>
          <cell r="BJ178" t="str">
            <v>Oper Unit</v>
          </cell>
          <cell r="BK178" t="str">
            <v>Product</v>
          </cell>
          <cell r="BL178" t="str">
            <v>Trans</v>
          </cell>
          <cell r="BM178" t="str">
            <v>Date</v>
          </cell>
          <cell r="BN178" t="str">
            <v>Journal ID</v>
          </cell>
          <cell r="BO178" t="str">
            <v>Monetary Amount</v>
          </cell>
          <cell r="BP178" t="str">
            <v>Statistic Amount</v>
          </cell>
          <cell r="BS178" t="str">
            <v>Account</v>
          </cell>
          <cell r="BT178" t="str">
            <v>Oper Unit</v>
          </cell>
          <cell r="BU178" t="str">
            <v>Product</v>
          </cell>
          <cell r="BV178" t="str">
            <v>Trans</v>
          </cell>
          <cell r="BW178" t="str">
            <v>Date</v>
          </cell>
          <cell r="BX178" t="str">
            <v>Journal ID</v>
          </cell>
          <cell r="BY178" t="str">
            <v>Monetary Amount</v>
          </cell>
          <cell r="BZ178" t="str">
            <v>Statistic Amount</v>
          </cell>
          <cell r="CC178" t="str">
            <v>Account</v>
          </cell>
          <cell r="CD178" t="str">
            <v>Oper Unit</v>
          </cell>
          <cell r="CE178" t="str">
            <v>Product</v>
          </cell>
          <cell r="CF178" t="str">
            <v>Trans</v>
          </cell>
          <cell r="CG178" t="str">
            <v>Date</v>
          </cell>
          <cell r="CH178" t="str">
            <v>Journal ID</v>
          </cell>
          <cell r="CI178" t="str">
            <v>Monetary Amount</v>
          </cell>
          <cell r="CJ178" t="str">
            <v>Statistic Amount</v>
          </cell>
          <cell r="CM178" t="str">
            <v>Account</v>
          </cell>
          <cell r="CN178" t="str">
            <v>Oper Unit</v>
          </cell>
          <cell r="CO178" t="str">
            <v>Product</v>
          </cell>
          <cell r="CP178" t="str">
            <v>Trans</v>
          </cell>
          <cell r="CQ178" t="str">
            <v>Date</v>
          </cell>
          <cell r="CR178" t="str">
            <v>Journal ID</v>
          </cell>
          <cell r="CS178" t="str">
            <v>Monetary Amount</v>
          </cell>
          <cell r="CT178" t="str">
            <v>Statistic Amount</v>
          </cell>
          <cell r="CW178" t="str">
            <v>Account</v>
          </cell>
          <cell r="CX178" t="str">
            <v>Oper Unit</v>
          </cell>
          <cell r="CY178" t="str">
            <v>Product</v>
          </cell>
          <cell r="CZ178" t="str">
            <v>Trans</v>
          </cell>
          <cell r="DA178" t="str">
            <v>Date</v>
          </cell>
          <cell r="DB178" t="str">
            <v>Journal ID</v>
          </cell>
          <cell r="DC178" t="str">
            <v>Monetary Amount</v>
          </cell>
          <cell r="DD178" t="str">
            <v>Statistic Amount</v>
          </cell>
          <cell r="DG178" t="str">
            <v>Account</v>
          </cell>
          <cell r="DH178" t="str">
            <v>Oper Unit</v>
          </cell>
          <cell r="DI178" t="str">
            <v>Product</v>
          </cell>
          <cell r="DJ178" t="str">
            <v>Trans</v>
          </cell>
          <cell r="DK178" t="str">
            <v>Date</v>
          </cell>
          <cell r="DL178" t="str">
            <v>Journal ID</v>
          </cell>
          <cell r="DM178" t="str">
            <v>Monetary Amount</v>
          </cell>
          <cell r="DN178" t="str">
            <v>Statistic Amount</v>
          </cell>
          <cell r="DQ178" t="str">
            <v>Account</v>
          </cell>
          <cell r="DR178" t="str">
            <v>Oper Unit</v>
          </cell>
          <cell r="DS178" t="str">
            <v>Product</v>
          </cell>
          <cell r="DT178" t="str">
            <v>Trans</v>
          </cell>
          <cell r="DU178" t="str">
            <v>Date</v>
          </cell>
          <cell r="DV178" t="str">
            <v>Journal ID</v>
          </cell>
          <cell r="DW178" t="str">
            <v>Monetary Amount</v>
          </cell>
          <cell r="DX178" t="str">
            <v>Statistic Amount</v>
          </cell>
        </row>
        <row r="179">
          <cell r="L179">
            <v>1993</v>
          </cell>
          <cell r="N179">
            <v>200</v>
          </cell>
          <cell r="O179">
            <v>40939</v>
          </cell>
          <cell r="V179">
            <v>1993</v>
          </cell>
          <cell r="X179">
            <v>200</v>
          </cell>
          <cell r="Y179">
            <v>40968</v>
          </cell>
          <cell r="AF179">
            <v>1993</v>
          </cell>
          <cell r="AH179">
            <v>200</v>
          </cell>
          <cell r="AI179">
            <v>40999</v>
          </cell>
          <cell r="AP179">
            <v>1993</v>
          </cell>
          <cell r="AR179">
            <v>200</v>
          </cell>
          <cell r="AS179">
            <v>41029</v>
          </cell>
          <cell r="AZ179">
            <v>1993</v>
          </cell>
          <cell r="BB179">
            <v>200</v>
          </cell>
          <cell r="BC179">
            <v>41060</v>
          </cell>
          <cell r="BJ179">
            <v>1993</v>
          </cell>
          <cell r="BL179">
            <v>200</v>
          </cell>
          <cell r="BM179">
            <v>41090</v>
          </cell>
          <cell r="BT179">
            <v>1993</v>
          </cell>
          <cell r="BV179">
            <v>200</v>
          </cell>
          <cell r="BW179">
            <v>41121</v>
          </cell>
          <cell r="CD179">
            <v>1993</v>
          </cell>
          <cell r="CF179">
            <v>200</v>
          </cell>
          <cell r="CG179">
            <v>41152</v>
          </cell>
          <cell r="CN179">
            <v>1993</v>
          </cell>
          <cell r="CP179">
            <v>200</v>
          </cell>
          <cell r="CQ179">
            <v>41182</v>
          </cell>
          <cell r="CX179">
            <v>1993</v>
          </cell>
          <cell r="CZ179">
            <v>200</v>
          </cell>
          <cell r="DA179">
            <v>41213</v>
          </cell>
          <cell r="DH179">
            <v>1993</v>
          </cell>
          <cell r="DJ179">
            <v>200</v>
          </cell>
          <cell r="DK179">
            <v>41243</v>
          </cell>
          <cell r="DR179">
            <v>1993</v>
          </cell>
          <cell r="DT179">
            <v>200</v>
          </cell>
          <cell r="DU179">
            <v>41274</v>
          </cell>
        </row>
        <row r="180">
          <cell r="L180">
            <v>1943</v>
          </cell>
          <cell r="N180">
            <v>200</v>
          </cell>
          <cell r="O180">
            <v>40939</v>
          </cell>
          <cell r="V180">
            <v>1943</v>
          </cell>
          <cell r="X180">
            <v>200</v>
          </cell>
          <cell r="Y180">
            <v>40968</v>
          </cell>
          <cell r="AF180">
            <v>1943</v>
          </cell>
          <cell r="AH180">
            <v>200</v>
          </cell>
          <cell r="AI180">
            <v>40999</v>
          </cell>
          <cell r="AP180">
            <v>1943</v>
          </cell>
          <cell r="AR180">
            <v>200</v>
          </cell>
          <cell r="AS180">
            <v>41029</v>
          </cell>
          <cell r="AZ180">
            <v>1943</v>
          </cell>
          <cell r="BB180">
            <v>200</v>
          </cell>
          <cell r="BC180">
            <v>41060</v>
          </cell>
          <cell r="BJ180">
            <v>1943</v>
          </cell>
          <cell r="BL180">
            <v>200</v>
          </cell>
          <cell r="BM180">
            <v>41090</v>
          </cell>
          <cell r="BT180">
            <v>1943</v>
          </cell>
          <cell r="BV180">
            <v>200</v>
          </cell>
          <cell r="BW180">
            <v>41121</v>
          </cell>
          <cell r="CD180">
            <v>1943</v>
          </cell>
          <cell r="CF180">
            <v>200</v>
          </cell>
          <cell r="CG180">
            <v>41152</v>
          </cell>
          <cell r="CN180">
            <v>1943</v>
          </cell>
          <cell r="CP180">
            <v>200</v>
          </cell>
          <cell r="CQ180">
            <v>41182</v>
          </cell>
          <cell r="CX180">
            <v>1943</v>
          </cell>
          <cell r="CZ180">
            <v>200</v>
          </cell>
          <cell r="DA180">
            <v>41213</v>
          </cell>
          <cell r="DH180">
            <v>1943</v>
          </cell>
          <cell r="DJ180">
            <v>200</v>
          </cell>
          <cell r="DK180">
            <v>41243</v>
          </cell>
          <cell r="DR180">
            <v>1943</v>
          </cell>
          <cell r="DT180">
            <v>200</v>
          </cell>
          <cell r="DU180">
            <v>41274</v>
          </cell>
        </row>
        <row r="181">
          <cell r="L181">
            <v>15600</v>
          </cell>
          <cell r="N181">
            <v>200</v>
          </cell>
          <cell r="O181">
            <v>40939</v>
          </cell>
          <cell r="V181">
            <v>15600</v>
          </cell>
          <cell r="X181">
            <v>200</v>
          </cell>
          <cell r="Y181">
            <v>40968</v>
          </cell>
          <cell r="AF181">
            <v>15600</v>
          </cell>
          <cell r="AH181">
            <v>200</v>
          </cell>
          <cell r="AI181">
            <v>40999</v>
          </cell>
          <cell r="AP181">
            <v>15600</v>
          </cell>
          <cell r="AR181">
            <v>200</v>
          </cell>
          <cell r="AS181">
            <v>41029</v>
          </cell>
          <cell r="AZ181">
            <v>15600</v>
          </cell>
          <cell r="BB181">
            <v>200</v>
          </cell>
          <cell r="BC181">
            <v>41060</v>
          </cell>
          <cell r="BJ181">
            <v>15600</v>
          </cell>
          <cell r="BL181">
            <v>200</v>
          </cell>
          <cell r="BM181">
            <v>41090</v>
          </cell>
          <cell r="BT181">
            <v>15600</v>
          </cell>
          <cell r="BV181">
            <v>200</v>
          </cell>
          <cell r="BW181">
            <v>41121</v>
          </cell>
          <cell r="CD181">
            <v>15600</v>
          </cell>
          <cell r="CF181">
            <v>200</v>
          </cell>
          <cell r="CG181">
            <v>41152</v>
          </cell>
          <cell r="CN181">
            <v>15600</v>
          </cell>
          <cell r="CP181">
            <v>200</v>
          </cell>
          <cell r="CQ181">
            <v>41182</v>
          </cell>
          <cell r="CX181">
            <v>15600</v>
          </cell>
          <cell r="CZ181">
            <v>200</v>
          </cell>
          <cell r="DA181">
            <v>41213</v>
          </cell>
          <cell r="DH181">
            <v>15600</v>
          </cell>
          <cell r="DJ181">
            <v>200</v>
          </cell>
          <cell r="DK181">
            <v>41243</v>
          </cell>
          <cell r="DR181">
            <v>15600</v>
          </cell>
          <cell r="DT181">
            <v>200</v>
          </cell>
          <cell r="DU181">
            <v>41274</v>
          </cell>
        </row>
        <row r="182">
          <cell r="L182">
            <v>2192</v>
          </cell>
          <cell r="N182">
            <v>200</v>
          </cell>
          <cell r="O182">
            <v>40939</v>
          </cell>
          <cell r="V182">
            <v>2192</v>
          </cell>
          <cell r="X182">
            <v>200</v>
          </cell>
          <cell r="Y182">
            <v>40968</v>
          </cell>
          <cell r="AF182">
            <v>2192</v>
          </cell>
          <cell r="AH182">
            <v>200</v>
          </cell>
          <cell r="AI182">
            <v>40999</v>
          </cell>
          <cell r="AP182">
            <v>2192</v>
          </cell>
          <cell r="AR182">
            <v>200</v>
          </cell>
          <cell r="AS182">
            <v>41029</v>
          </cell>
          <cell r="AZ182">
            <v>2192</v>
          </cell>
          <cell r="BB182">
            <v>200</v>
          </cell>
          <cell r="BC182">
            <v>41060</v>
          </cell>
          <cell r="BJ182">
            <v>2192</v>
          </cell>
          <cell r="BL182">
            <v>200</v>
          </cell>
          <cell r="BM182">
            <v>41090</v>
          </cell>
          <cell r="BT182">
            <v>2192</v>
          </cell>
          <cell r="BV182">
            <v>200</v>
          </cell>
          <cell r="BW182">
            <v>41121</v>
          </cell>
          <cell r="CD182">
            <v>2192</v>
          </cell>
          <cell r="CF182">
            <v>200</v>
          </cell>
          <cell r="CG182">
            <v>41152</v>
          </cell>
          <cell r="CN182">
            <v>2192</v>
          </cell>
          <cell r="CP182">
            <v>200</v>
          </cell>
          <cell r="CQ182">
            <v>41182</v>
          </cell>
          <cell r="CX182">
            <v>2192</v>
          </cell>
          <cell r="CZ182">
            <v>200</v>
          </cell>
          <cell r="DA182">
            <v>41213</v>
          </cell>
          <cell r="DH182">
            <v>2192</v>
          </cell>
          <cell r="DJ182">
            <v>200</v>
          </cell>
          <cell r="DK182">
            <v>41243</v>
          </cell>
          <cell r="DR182">
            <v>2192</v>
          </cell>
          <cell r="DT182">
            <v>200</v>
          </cell>
          <cell r="DU182">
            <v>41274</v>
          </cell>
        </row>
        <row r="184">
          <cell r="K184" t="str">
            <v>Account</v>
          </cell>
          <cell r="L184" t="str">
            <v>Dept</v>
          </cell>
          <cell r="M184" t="str">
            <v>Sum Amount</v>
          </cell>
          <cell r="N184" t="str">
            <v>Trans</v>
          </cell>
          <cell r="O184" t="str">
            <v>Product</v>
          </cell>
          <cell r="P184" t="str">
            <v>Sum Stat Amt</v>
          </cell>
          <cell r="Q184" t="str">
            <v>Period</v>
          </cell>
          <cell r="R184" t="str">
            <v>Date</v>
          </cell>
          <cell r="S184" t="str">
            <v>Oper Unit</v>
          </cell>
          <cell r="U184" t="str">
            <v>Account</v>
          </cell>
          <cell r="V184" t="str">
            <v>Dept</v>
          </cell>
          <cell r="W184" t="str">
            <v>Sum Amount</v>
          </cell>
          <cell r="X184" t="str">
            <v>Trans</v>
          </cell>
          <cell r="Y184" t="str">
            <v>Product</v>
          </cell>
          <cell r="Z184" t="str">
            <v>Sum Stat Amt</v>
          </cell>
          <cell r="AA184" t="str">
            <v>Period</v>
          </cell>
          <cell r="AB184" t="str">
            <v>Date</v>
          </cell>
          <cell r="AC184" t="str">
            <v>Oper Unit</v>
          </cell>
          <cell r="AE184" t="str">
            <v>Account</v>
          </cell>
          <cell r="AF184" t="str">
            <v>Dept</v>
          </cell>
          <cell r="AG184" t="str">
            <v>Sum Amount</v>
          </cell>
          <cell r="AH184" t="str">
            <v>Trans</v>
          </cell>
          <cell r="AI184" t="str">
            <v>Product</v>
          </cell>
          <cell r="AJ184" t="str">
            <v>Sum Stat Amt</v>
          </cell>
          <cell r="AK184" t="str">
            <v>Period</v>
          </cell>
          <cell r="AL184" t="str">
            <v>Date</v>
          </cell>
          <cell r="AM184" t="str">
            <v>Oper Unit</v>
          </cell>
          <cell r="AO184" t="str">
            <v>Account</v>
          </cell>
          <cell r="AP184" t="str">
            <v>Dept</v>
          </cell>
          <cell r="AQ184" t="str">
            <v>Sum Amount</v>
          </cell>
          <cell r="AR184" t="str">
            <v>Trans</v>
          </cell>
          <cell r="AS184" t="str">
            <v>Product</v>
          </cell>
          <cell r="AT184" t="str">
            <v>Sum Stat Amt</v>
          </cell>
          <cell r="AU184" t="str">
            <v>Period</v>
          </cell>
          <cell r="AV184" t="str">
            <v>Date</v>
          </cell>
          <cell r="AW184" t="str">
            <v>Oper Unit</v>
          </cell>
          <cell r="AY184" t="str">
            <v>Account</v>
          </cell>
          <cell r="AZ184" t="str">
            <v>Dept</v>
          </cell>
          <cell r="BA184" t="str">
            <v>Sum Amount</v>
          </cell>
          <cell r="BB184" t="str">
            <v>Trans</v>
          </cell>
          <cell r="BC184" t="str">
            <v>Product</v>
          </cell>
          <cell r="BD184" t="str">
            <v>Sum Stat Amt</v>
          </cell>
          <cell r="BE184" t="str">
            <v>Period</v>
          </cell>
          <cell r="BF184" t="str">
            <v>Date</v>
          </cell>
          <cell r="BG184" t="str">
            <v>Oper Unit</v>
          </cell>
          <cell r="BI184" t="str">
            <v>Account</v>
          </cell>
          <cell r="BJ184" t="str">
            <v>Dept</v>
          </cell>
          <cell r="BK184" t="str">
            <v>Sum Amount</v>
          </cell>
          <cell r="BL184" t="str">
            <v>Trans</v>
          </cell>
          <cell r="BM184" t="str">
            <v>Product</v>
          </cell>
          <cell r="BN184" t="str">
            <v>Sum Stat Amt</v>
          </cell>
          <cell r="BO184" t="str">
            <v>Period</v>
          </cell>
          <cell r="BP184" t="str">
            <v>Date</v>
          </cell>
          <cell r="BQ184" t="str">
            <v>Oper Unit</v>
          </cell>
          <cell r="BS184" t="str">
            <v>Account</v>
          </cell>
          <cell r="BT184" t="str">
            <v>Dept</v>
          </cell>
          <cell r="BU184" t="str">
            <v>Sum Amount</v>
          </cell>
          <cell r="BV184" t="str">
            <v>Trans</v>
          </cell>
          <cell r="BW184" t="str">
            <v>Product</v>
          </cell>
          <cell r="BX184" t="str">
            <v>Sum Stat Amt</v>
          </cell>
          <cell r="BY184" t="str">
            <v>Period</v>
          </cell>
          <cell r="BZ184" t="str">
            <v>Date</v>
          </cell>
          <cell r="CA184" t="str">
            <v>Oper Unit</v>
          </cell>
          <cell r="CC184" t="str">
            <v>Account</v>
          </cell>
          <cell r="CD184" t="str">
            <v>Dept</v>
          </cell>
          <cell r="CE184" t="str">
            <v>Sum Amount</v>
          </cell>
          <cell r="CF184" t="str">
            <v>Trans</v>
          </cell>
          <cell r="CG184" t="str">
            <v>Product</v>
          </cell>
          <cell r="CH184" t="str">
            <v>Sum Stat Amt</v>
          </cell>
          <cell r="CI184" t="str">
            <v>Period</v>
          </cell>
          <cell r="CJ184" t="str">
            <v>Date</v>
          </cell>
          <cell r="CK184" t="str">
            <v>Oper Unit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U184" t="str">
            <v>Oper Unit</v>
          </cell>
          <cell r="CW184" t="str">
            <v>Account</v>
          </cell>
          <cell r="CX184" t="str">
            <v>Dept</v>
          </cell>
          <cell r="CY184" t="str">
            <v>Sum Amount</v>
          </cell>
          <cell r="CZ184" t="str">
            <v>Trans</v>
          </cell>
          <cell r="DA184" t="str">
            <v>Product</v>
          </cell>
          <cell r="DB184" t="str">
            <v>Sum Stat Amt</v>
          </cell>
          <cell r="DC184" t="str">
            <v>Period</v>
          </cell>
          <cell r="DD184" t="str">
            <v>Date</v>
          </cell>
          <cell r="DE184" t="str">
            <v>Oper Unit</v>
          </cell>
          <cell r="DG184" t="str">
            <v>Account</v>
          </cell>
          <cell r="DH184" t="str">
            <v>Dept</v>
          </cell>
          <cell r="DI184" t="str">
            <v>Sum Amount</v>
          </cell>
          <cell r="DJ184" t="str">
            <v>Trans</v>
          </cell>
          <cell r="DK184" t="str">
            <v>Product</v>
          </cell>
          <cell r="DL184" t="str">
            <v>Sum Stat Amt</v>
          </cell>
          <cell r="DM184" t="str">
            <v>Period</v>
          </cell>
          <cell r="DN184" t="str">
            <v>Date</v>
          </cell>
          <cell r="DO184" t="str">
            <v>Oper Unit</v>
          </cell>
          <cell r="DQ184" t="str">
            <v>Account</v>
          </cell>
          <cell r="DR184" t="str">
            <v>Dept</v>
          </cell>
          <cell r="DS184" t="str">
            <v>Sum Amount</v>
          </cell>
          <cell r="DT184" t="str">
            <v>Trans</v>
          </cell>
          <cell r="DU184" t="str">
            <v>Product</v>
          </cell>
          <cell r="DV184" t="str">
            <v>Sum Stat Amt</v>
          </cell>
          <cell r="DW184" t="str">
            <v>Period</v>
          </cell>
          <cell r="DX184" t="str">
            <v>Date</v>
          </cell>
          <cell r="DY184" t="str">
            <v>Oper Unit</v>
          </cell>
        </row>
        <row r="185">
          <cell r="N185" t="str">
            <v>215</v>
          </cell>
          <cell r="O185" t="str">
            <v>CET</v>
          </cell>
          <cell r="R185">
            <v>40939</v>
          </cell>
          <cell r="S185">
            <v>15600</v>
          </cell>
          <cell r="X185" t="str">
            <v>215</v>
          </cell>
          <cell r="Y185" t="str">
            <v>CET</v>
          </cell>
          <cell r="AB185">
            <v>40968</v>
          </cell>
          <cell r="AC185">
            <v>15600</v>
          </cell>
          <cell r="AH185" t="str">
            <v>215</v>
          </cell>
          <cell r="AI185" t="str">
            <v>CET</v>
          </cell>
          <cell r="AL185">
            <v>40999</v>
          </cell>
          <cell r="AM185">
            <v>15600</v>
          </cell>
          <cell r="AR185" t="str">
            <v>215</v>
          </cell>
          <cell r="AS185" t="str">
            <v>CET</v>
          </cell>
          <cell r="AV185">
            <v>41029</v>
          </cell>
          <cell r="AW185">
            <v>15600</v>
          </cell>
          <cell r="BB185" t="str">
            <v>215</v>
          </cell>
          <cell r="BC185" t="str">
            <v>CET</v>
          </cell>
          <cell r="BF185">
            <v>41060</v>
          </cell>
          <cell r="BG185">
            <v>15600</v>
          </cell>
          <cell r="BL185" t="str">
            <v>215</v>
          </cell>
          <cell r="BM185" t="str">
            <v>CET</v>
          </cell>
          <cell r="BP185">
            <v>41090</v>
          </cell>
          <cell r="BQ185">
            <v>15600</v>
          </cell>
          <cell r="BV185" t="str">
            <v>215</v>
          </cell>
          <cell r="BW185" t="str">
            <v>CET</v>
          </cell>
          <cell r="BZ185">
            <v>41121</v>
          </cell>
          <cell r="CA185">
            <v>15600</v>
          </cell>
          <cell r="CF185" t="str">
            <v>215</v>
          </cell>
          <cell r="CG185" t="str">
            <v>CET</v>
          </cell>
          <cell r="CJ185">
            <v>41152</v>
          </cell>
          <cell r="CK185">
            <v>15600</v>
          </cell>
          <cell r="CP185" t="str">
            <v>215</v>
          </cell>
          <cell r="CQ185" t="str">
            <v>CET</v>
          </cell>
          <cell r="CT185">
            <v>41182</v>
          </cell>
          <cell r="CU185">
            <v>15600</v>
          </cell>
          <cell r="CZ185" t="str">
            <v>215</v>
          </cell>
          <cell r="DA185" t="str">
            <v>CET</v>
          </cell>
          <cell r="DD185">
            <v>41213</v>
          </cell>
          <cell r="DE185">
            <v>15600</v>
          </cell>
          <cell r="DJ185" t="str">
            <v>215</v>
          </cell>
          <cell r="DK185" t="str">
            <v>CET</v>
          </cell>
          <cell r="DN185">
            <v>41243</v>
          </cell>
          <cell r="DO185">
            <v>15600</v>
          </cell>
          <cell r="DT185" t="str">
            <v>215</v>
          </cell>
          <cell r="DU185" t="str">
            <v>CET</v>
          </cell>
          <cell r="DX185">
            <v>41274</v>
          </cell>
          <cell r="DY185">
            <v>15600</v>
          </cell>
        </row>
        <row r="187">
          <cell r="K187" t="str">
            <v>Account</v>
          </cell>
          <cell r="L187" t="str">
            <v>Dept</v>
          </cell>
          <cell r="M187" t="str">
            <v>Sum Amount</v>
          </cell>
          <cell r="N187" t="str">
            <v>Trans</v>
          </cell>
          <cell r="O187" t="str">
            <v>Product</v>
          </cell>
          <cell r="P187" t="str">
            <v>Sum Stat Amt</v>
          </cell>
          <cell r="Q187" t="str">
            <v>Period</v>
          </cell>
          <cell r="R187" t="str">
            <v>Date</v>
          </cell>
          <cell r="U187" t="str">
            <v>Account</v>
          </cell>
          <cell r="V187" t="str">
            <v>Dept</v>
          </cell>
          <cell r="W187" t="str">
            <v>Sum Amount</v>
          </cell>
          <cell r="X187" t="str">
            <v>Trans</v>
          </cell>
          <cell r="Y187" t="str">
            <v>Product</v>
          </cell>
          <cell r="Z187" t="str">
            <v>Sum Stat Amt</v>
          </cell>
          <cell r="AA187" t="str">
            <v>Period</v>
          </cell>
          <cell r="AB187" t="str">
            <v>Date</v>
          </cell>
          <cell r="AE187" t="str">
            <v>Account</v>
          </cell>
          <cell r="AF187" t="str">
            <v>Dept</v>
          </cell>
          <cell r="AG187" t="str">
            <v>Sum Amount</v>
          </cell>
          <cell r="AH187" t="str">
            <v>Trans</v>
          </cell>
          <cell r="AI187" t="str">
            <v>Product</v>
          </cell>
          <cell r="AJ187" t="str">
            <v>Sum Stat Amt</v>
          </cell>
          <cell r="AK187" t="str">
            <v>Period</v>
          </cell>
          <cell r="AL187" t="str">
            <v>Date</v>
          </cell>
          <cell r="AO187" t="str">
            <v>Account</v>
          </cell>
          <cell r="AP187" t="str">
            <v>Dept</v>
          </cell>
          <cell r="AQ187" t="str">
            <v>Sum Amount</v>
          </cell>
          <cell r="AR187" t="str">
            <v>Trans</v>
          </cell>
          <cell r="AS187" t="str">
            <v>Product</v>
          </cell>
          <cell r="AT187" t="str">
            <v>Sum Stat Amt</v>
          </cell>
          <cell r="AU187" t="str">
            <v>Period</v>
          </cell>
          <cell r="AV187" t="str">
            <v>Date</v>
          </cell>
          <cell r="AY187" t="str">
            <v>Account</v>
          </cell>
          <cell r="AZ187" t="str">
            <v>Dept</v>
          </cell>
          <cell r="BA187" t="str">
            <v>Sum Amount</v>
          </cell>
          <cell r="BB187" t="str">
            <v>Trans</v>
          </cell>
          <cell r="BC187" t="str">
            <v>Product</v>
          </cell>
          <cell r="BD187" t="str">
            <v>Sum Stat Amt</v>
          </cell>
          <cell r="BE187" t="str">
            <v>Period</v>
          </cell>
          <cell r="BF187" t="str">
            <v>Date</v>
          </cell>
          <cell r="BI187" t="str">
            <v>Account</v>
          </cell>
          <cell r="BJ187" t="str">
            <v>Dept</v>
          </cell>
          <cell r="BK187" t="str">
            <v>Sum Amount</v>
          </cell>
          <cell r="BL187" t="str">
            <v>Trans</v>
          </cell>
          <cell r="BM187" t="str">
            <v>Product</v>
          </cell>
          <cell r="BN187" t="str">
            <v>Sum Stat Amt</v>
          </cell>
          <cell r="BO187" t="str">
            <v>Period</v>
          </cell>
          <cell r="BP187" t="str">
            <v>Date</v>
          </cell>
          <cell r="BS187" t="str">
            <v>Account</v>
          </cell>
          <cell r="BT187" t="str">
            <v>Dept</v>
          </cell>
          <cell r="BU187" t="str">
            <v>Sum Amount</v>
          </cell>
          <cell r="BV187" t="str">
            <v>Trans</v>
          </cell>
          <cell r="BW187" t="str">
            <v>Product</v>
          </cell>
          <cell r="BX187" t="str">
            <v>Sum Stat Amt</v>
          </cell>
          <cell r="BY187" t="str">
            <v>Period</v>
          </cell>
          <cell r="BZ187" t="str">
            <v>Date</v>
          </cell>
          <cell r="CC187" t="str">
            <v>Account</v>
          </cell>
          <cell r="CD187" t="str">
            <v>Dept</v>
          </cell>
          <cell r="CE187" t="str">
            <v>Sum Amount</v>
          </cell>
          <cell r="CF187" t="str">
            <v>Trans</v>
          </cell>
          <cell r="CG187" t="str">
            <v>Product</v>
          </cell>
          <cell r="CH187" t="str">
            <v>Sum Stat Amt</v>
          </cell>
          <cell r="CI187" t="str">
            <v>Period</v>
          </cell>
          <cell r="CJ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W187" t="str">
            <v>Account</v>
          </cell>
          <cell r="CX187" t="str">
            <v>Dept</v>
          </cell>
          <cell r="CY187" t="str">
            <v>Sum Amount</v>
          </cell>
          <cell r="CZ187" t="str">
            <v>Trans</v>
          </cell>
          <cell r="DA187" t="str">
            <v>Product</v>
          </cell>
          <cell r="DB187" t="str">
            <v>Sum Stat Amt</v>
          </cell>
          <cell r="DC187" t="str">
            <v>Period</v>
          </cell>
          <cell r="DD187" t="str">
            <v>Date</v>
          </cell>
          <cell r="DG187" t="str">
            <v>Account</v>
          </cell>
          <cell r="DH187" t="str">
            <v>Dept</v>
          </cell>
          <cell r="DI187" t="str">
            <v>Sum Amount</v>
          </cell>
          <cell r="DJ187" t="str">
            <v>Trans</v>
          </cell>
          <cell r="DK187" t="str">
            <v>Product</v>
          </cell>
          <cell r="DL187" t="str">
            <v>Sum Stat Amt</v>
          </cell>
          <cell r="DM187" t="str">
            <v>Period</v>
          </cell>
          <cell r="DN187" t="str">
            <v>Date</v>
          </cell>
          <cell r="DQ187" t="str">
            <v>Account</v>
          </cell>
          <cell r="DR187" t="str">
            <v>Dept</v>
          </cell>
          <cell r="DS187" t="str">
            <v>Sum Amount</v>
          </cell>
          <cell r="DT187" t="str">
            <v>Trans</v>
          </cell>
          <cell r="DU187" t="str">
            <v>Product</v>
          </cell>
          <cell r="DV187" t="str">
            <v>Sum Stat Amt</v>
          </cell>
          <cell r="DW187" t="str">
            <v>Period</v>
          </cell>
          <cell r="DX187" t="str">
            <v>Date</v>
          </cell>
        </row>
        <row r="188">
          <cell r="N188">
            <v>216</v>
          </cell>
          <cell r="O188">
            <v>453</v>
          </cell>
          <cell r="R188">
            <v>40939</v>
          </cell>
          <cell r="X188">
            <v>216</v>
          </cell>
          <cell r="Y188">
            <v>453</v>
          </cell>
          <cell r="AB188">
            <v>40968</v>
          </cell>
          <cell r="AH188">
            <v>216</v>
          </cell>
          <cell r="AI188">
            <v>453</v>
          </cell>
          <cell r="AL188">
            <v>40999</v>
          </cell>
          <cell r="AR188">
            <v>216</v>
          </cell>
          <cell r="AS188">
            <v>453</v>
          </cell>
          <cell r="AV188">
            <v>41029</v>
          </cell>
          <cell r="BB188">
            <v>216</v>
          </cell>
          <cell r="BC188">
            <v>453</v>
          </cell>
          <cell r="BF188">
            <v>41060</v>
          </cell>
          <cell r="BL188">
            <v>216</v>
          </cell>
          <cell r="BM188">
            <v>453</v>
          </cell>
          <cell r="BP188">
            <v>41090</v>
          </cell>
          <cell r="BV188">
            <v>216</v>
          </cell>
          <cell r="BW188">
            <v>453</v>
          </cell>
          <cell r="BZ188">
            <v>41121</v>
          </cell>
          <cell r="CF188">
            <v>216</v>
          </cell>
          <cell r="CG188">
            <v>453</v>
          </cell>
          <cell r="CJ188">
            <v>41152</v>
          </cell>
          <cell r="CP188">
            <v>216</v>
          </cell>
          <cell r="CQ188">
            <v>453</v>
          </cell>
          <cell r="CT188">
            <v>41182</v>
          </cell>
          <cell r="CZ188">
            <v>216</v>
          </cell>
          <cell r="DA188">
            <v>453</v>
          </cell>
          <cell r="DD188">
            <v>41213</v>
          </cell>
          <cell r="DJ188">
            <v>216</v>
          </cell>
          <cell r="DK188">
            <v>453</v>
          </cell>
          <cell r="DN188">
            <v>41243</v>
          </cell>
          <cell r="DT188">
            <v>216</v>
          </cell>
          <cell r="DU188">
            <v>453</v>
          </cell>
          <cell r="DX188">
            <v>41274</v>
          </cell>
        </row>
        <row r="190">
          <cell r="K190" t="str">
            <v>Account</v>
          </cell>
          <cell r="L190" t="str">
            <v>Dept</v>
          </cell>
          <cell r="M190" t="str">
            <v>Sum Amount</v>
          </cell>
          <cell r="N190" t="str">
            <v>Trans</v>
          </cell>
          <cell r="O190" t="str">
            <v>Product</v>
          </cell>
          <cell r="P190" t="str">
            <v>Sum Stat Amt</v>
          </cell>
          <cell r="Q190" t="str">
            <v>Period</v>
          </cell>
          <cell r="R190" t="str">
            <v>Date</v>
          </cell>
          <cell r="U190" t="str">
            <v>Account</v>
          </cell>
          <cell r="V190" t="str">
            <v>Dept</v>
          </cell>
          <cell r="W190" t="str">
            <v>Sum Amount</v>
          </cell>
          <cell r="X190" t="str">
            <v>Trans</v>
          </cell>
          <cell r="Y190" t="str">
            <v>Product</v>
          </cell>
          <cell r="Z190" t="str">
            <v>Sum Stat Amt</v>
          </cell>
          <cell r="AA190" t="str">
            <v>Period</v>
          </cell>
          <cell r="AB190" t="str">
            <v>Date</v>
          </cell>
          <cell r="AE190" t="str">
            <v>Account</v>
          </cell>
          <cell r="AF190" t="str">
            <v>Dept</v>
          </cell>
          <cell r="AG190" t="str">
            <v>Sum Amount</v>
          </cell>
          <cell r="AH190" t="str">
            <v>Trans</v>
          </cell>
          <cell r="AI190" t="str">
            <v>Product</v>
          </cell>
          <cell r="AJ190" t="str">
            <v>Sum Stat Amt</v>
          </cell>
          <cell r="AK190" t="str">
            <v>Period</v>
          </cell>
          <cell r="AL190" t="str">
            <v>Date</v>
          </cell>
          <cell r="AO190" t="str">
            <v>Account</v>
          </cell>
          <cell r="AP190" t="str">
            <v>Dept</v>
          </cell>
          <cell r="AQ190" t="str">
            <v>Sum Amount</v>
          </cell>
          <cell r="AR190" t="str">
            <v>Trans</v>
          </cell>
          <cell r="AS190" t="str">
            <v>Product</v>
          </cell>
          <cell r="AT190" t="str">
            <v>Sum Stat Amt</v>
          </cell>
          <cell r="AU190" t="str">
            <v>Period</v>
          </cell>
          <cell r="AV190" t="str">
            <v>Date</v>
          </cell>
          <cell r="AY190" t="str">
            <v>Account</v>
          </cell>
          <cell r="AZ190" t="str">
            <v>Dept</v>
          </cell>
          <cell r="BA190" t="str">
            <v>Sum Amount</v>
          </cell>
          <cell r="BB190" t="str">
            <v>Trans</v>
          </cell>
          <cell r="BC190" t="str">
            <v>Product</v>
          </cell>
          <cell r="BD190" t="str">
            <v>Sum Stat Amt</v>
          </cell>
          <cell r="BE190" t="str">
            <v>Period</v>
          </cell>
          <cell r="BF190" t="str">
            <v>Date</v>
          </cell>
          <cell r="BI190" t="str">
            <v>Account</v>
          </cell>
          <cell r="BJ190" t="str">
            <v>Dept</v>
          </cell>
          <cell r="BK190" t="str">
            <v>Sum Amount</v>
          </cell>
          <cell r="BL190" t="str">
            <v>Trans</v>
          </cell>
          <cell r="BM190" t="str">
            <v>Product</v>
          </cell>
          <cell r="BN190" t="str">
            <v>Sum Stat Amt</v>
          </cell>
          <cell r="BO190" t="str">
            <v>Period</v>
          </cell>
          <cell r="BP190" t="str">
            <v>Date</v>
          </cell>
          <cell r="BS190" t="str">
            <v>Account</v>
          </cell>
          <cell r="BT190" t="str">
            <v>Dept</v>
          </cell>
          <cell r="BU190" t="str">
            <v>Sum Amount</v>
          </cell>
          <cell r="BV190" t="str">
            <v>Trans</v>
          </cell>
          <cell r="BW190" t="str">
            <v>Product</v>
          </cell>
          <cell r="BX190" t="str">
            <v>Sum Stat Amt</v>
          </cell>
          <cell r="BY190" t="str">
            <v>Period</v>
          </cell>
          <cell r="BZ190" t="str">
            <v>Date</v>
          </cell>
          <cell r="CC190" t="str">
            <v>Account</v>
          </cell>
          <cell r="CD190" t="str">
            <v>Dept</v>
          </cell>
          <cell r="CE190" t="str">
            <v>Sum Amount</v>
          </cell>
          <cell r="CF190" t="str">
            <v>Trans</v>
          </cell>
          <cell r="CG190" t="str">
            <v>Product</v>
          </cell>
          <cell r="CH190" t="str">
            <v>Sum Stat Amt</v>
          </cell>
          <cell r="CI190" t="str">
            <v>Period</v>
          </cell>
          <cell r="CJ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W190" t="str">
            <v>Account</v>
          </cell>
          <cell r="CX190" t="str">
            <v>Dept</v>
          </cell>
          <cell r="CY190" t="str">
            <v>Sum Amount</v>
          </cell>
          <cell r="CZ190" t="str">
            <v>Trans</v>
          </cell>
          <cell r="DA190" t="str">
            <v>Product</v>
          </cell>
          <cell r="DB190" t="str">
            <v>Sum Stat Amt</v>
          </cell>
          <cell r="DC190" t="str">
            <v>Period</v>
          </cell>
          <cell r="DD190" t="str">
            <v>Date</v>
          </cell>
          <cell r="DG190" t="str">
            <v>Account</v>
          </cell>
          <cell r="DH190" t="str">
            <v>Dept</v>
          </cell>
          <cell r="DI190" t="str">
            <v>Sum Amount</v>
          </cell>
          <cell r="DJ190" t="str">
            <v>Trans</v>
          </cell>
          <cell r="DK190" t="str">
            <v>Product</v>
          </cell>
          <cell r="DL190" t="str">
            <v>Sum Stat Amt</v>
          </cell>
          <cell r="DM190" t="str">
            <v>Period</v>
          </cell>
          <cell r="DN190" t="str">
            <v>Date</v>
          </cell>
          <cell r="DQ190" t="str">
            <v>Account</v>
          </cell>
          <cell r="DR190" t="str">
            <v>Dept</v>
          </cell>
          <cell r="DS190" t="str">
            <v>Sum Amount</v>
          </cell>
          <cell r="DT190" t="str">
            <v>Trans</v>
          </cell>
          <cell r="DU190" t="str">
            <v>Product</v>
          </cell>
          <cell r="DV190" t="str">
            <v>Sum Stat Amt</v>
          </cell>
          <cell r="DW190" t="str">
            <v>Period</v>
          </cell>
          <cell r="DX190" t="str">
            <v>Date</v>
          </cell>
        </row>
        <row r="191">
          <cell r="N191">
            <v>210</v>
          </cell>
          <cell r="O191">
            <v>407</v>
          </cell>
          <cell r="R191">
            <v>40939</v>
          </cell>
          <cell r="X191">
            <v>210</v>
          </cell>
          <cell r="Y191">
            <v>407</v>
          </cell>
          <cell r="AB191">
            <v>40968</v>
          </cell>
          <cell r="AH191">
            <v>210</v>
          </cell>
          <cell r="AI191">
            <v>407</v>
          </cell>
          <cell r="AL191">
            <v>40999</v>
          </cell>
          <cell r="AR191">
            <v>210</v>
          </cell>
          <cell r="AS191">
            <v>407</v>
          </cell>
          <cell r="AV191">
            <v>41029</v>
          </cell>
          <cell r="BB191">
            <v>210</v>
          </cell>
          <cell r="BC191">
            <v>407</v>
          </cell>
          <cell r="BF191">
            <v>41060</v>
          </cell>
          <cell r="BL191">
            <v>210</v>
          </cell>
          <cell r="BM191">
            <v>407</v>
          </cell>
          <cell r="BP191">
            <v>41090</v>
          </cell>
          <cell r="BV191">
            <v>210</v>
          </cell>
          <cell r="BW191">
            <v>407</v>
          </cell>
          <cell r="BZ191">
            <v>41121</v>
          </cell>
          <cell r="CF191">
            <v>210</v>
          </cell>
          <cell r="CG191">
            <v>407</v>
          </cell>
          <cell r="CJ191">
            <v>41152</v>
          </cell>
          <cell r="CP191">
            <v>210</v>
          </cell>
          <cell r="CQ191">
            <v>407</v>
          </cell>
          <cell r="CT191">
            <v>41182</v>
          </cell>
          <cell r="CZ191">
            <v>210</v>
          </cell>
          <cell r="DA191">
            <v>407</v>
          </cell>
          <cell r="DD191">
            <v>41213</v>
          </cell>
          <cell r="DJ191">
            <v>210</v>
          </cell>
          <cell r="DK191">
            <v>407</v>
          </cell>
          <cell r="DN191">
            <v>41243</v>
          </cell>
          <cell r="DT191">
            <v>210</v>
          </cell>
          <cell r="DU191">
            <v>407</v>
          </cell>
          <cell r="DX191">
            <v>41274</v>
          </cell>
        </row>
        <row r="193">
          <cell r="K193" t="str">
            <v>Account</v>
          </cell>
          <cell r="L193" t="str">
            <v>Dept</v>
          </cell>
          <cell r="M193" t="str">
            <v>Sum Amount</v>
          </cell>
          <cell r="N193" t="str">
            <v>Trans</v>
          </cell>
          <cell r="O193" t="str">
            <v>Product</v>
          </cell>
          <cell r="P193" t="str">
            <v>Sum Stat Amt</v>
          </cell>
          <cell r="Q193" t="str">
            <v>Period</v>
          </cell>
          <cell r="R193" t="str">
            <v>Date</v>
          </cell>
          <cell r="U193" t="str">
            <v>Account</v>
          </cell>
          <cell r="V193" t="str">
            <v>Dept</v>
          </cell>
          <cell r="W193" t="str">
            <v>Sum Amount</v>
          </cell>
          <cell r="X193" t="str">
            <v>Trans</v>
          </cell>
          <cell r="Y193" t="str">
            <v>Product</v>
          </cell>
          <cell r="Z193" t="str">
            <v>Sum Stat Amt</v>
          </cell>
          <cell r="AA193" t="str">
            <v>Period</v>
          </cell>
          <cell r="AB193" t="str">
            <v>Date</v>
          </cell>
          <cell r="AE193" t="str">
            <v>Account</v>
          </cell>
          <cell r="AF193" t="str">
            <v>Dept</v>
          </cell>
          <cell r="AG193" t="str">
            <v>Sum Amount</v>
          </cell>
          <cell r="AH193" t="str">
            <v>Trans</v>
          </cell>
          <cell r="AI193" t="str">
            <v>Product</v>
          </cell>
          <cell r="AJ193" t="str">
            <v>Sum Stat Amt</v>
          </cell>
          <cell r="AK193" t="str">
            <v>Period</v>
          </cell>
          <cell r="AL193" t="str">
            <v>Date</v>
          </cell>
          <cell r="AO193" t="str">
            <v>Account</v>
          </cell>
          <cell r="AP193" t="str">
            <v>Dept</v>
          </cell>
          <cell r="AQ193" t="str">
            <v>Sum Amount</v>
          </cell>
          <cell r="AR193" t="str">
            <v>Trans</v>
          </cell>
          <cell r="AS193" t="str">
            <v>Product</v>
          </cell>
          <cell r="AT193" t="str">
            <v>Sum Stat Amt</v>
          </cell>
          <cell r="AU193" t="str">
            <v>Period</v>
          </cell>
          <cell r="AV193" t="str">
            <v>Date</v>
          </cell>
          <cell r="AY193" t="str">
            <v>Account</v>
          </cell>
          <cell r="AZ193" t="str">
            <v>Dept</v>
          </cell>
          <cell r="BA193" t="str">
            <v>Sum Amount</v>
          </cell>
          <cell r="BB193" t="str">
            <v>Trans</v>
          </cell>
          <cell r="BC193" t="str">
            <v>Product</v>
          </cell>
          <cell r="BD193" t="str">
            <v>Sum Stat Amt</v>
          </cell>
          <cell r="BE193" t="str">
            <v>Period</v>
          </cell>
          <cell r="BF193" t="str">
            <v>Date</v>
          </cell>
          <cell r="BI193" t="str">
            <v>Account</v>
          </cell>
          <cell r="BJ193" t="str">
            <v>Dept</v>
          </cell>
          <cell r="BK193" t="str">
            <v>Sum Amount</v>
          </cell>
          <cell r="BL193" t="str">
            <v>Trans</v>
          </cell>
          <cell r="BM193" t="str">
            <v>Product</v>
          </cell>
          <cell r="BN193" t="str">
            <v>Sum Stat Amt</v>
          </cell>
          <cell r="BO193" t="str">
            <v>Period</v>
          </cell>
          <cell r="BP193" t="str">
            <v>Date</v>
          </cell>
          <cell r="BS193" t="str">
            <v>Account</v>
          </cell>
          <cell r="BT193" t="str">
            <v>Dept</v>
          </cell>
          <cell r="BU193" t="str">
            <v>Sum Amount</v>
          </cell>
          <cell r="BV193" t="str">
            <v>Trans</v>
          </cell>
          <cell r="BW193" t="str">
            <v>Product</v>
          </cell>
          <cell r="BX193" t="str">
            <v>Sum Stat Amt</v>
          </cell>
          <cell r="BY193" t="str">
            <v>Period</v>
          </cell>
          <cell r="BZ193" t="str">
            <v>Date</v>
          </cell>
          <cell r="CC193" t="str">
            <v>Account</v>
          </cell>
          <cell r="CD193" t="str">
            <v>Dept</v>
          </cell>
          <cell r="CE193" t="str">
            <v>Sum Amount</v>
          </cell>
          <cell r="CF193" t="str">
            <v>Trans</v>
          </cell>
          <cell r="CG193" t="str">
            <v>Product</v>
          </cell>
          <cell r="CH193" t="str">
            <v>Sum Stat Amt</v>
          </cell>
          <cell r="CI193" t="str">
            <v>Period</v>
          </cell>
          <cell r="CJ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W193" t="str">
            <v>Account</v>
          </cell>
          <cell r="CX193" t="str">
            <v>Dept</v>
          </cell>
          <cell r="CY193" t="str">
            <v>Sum Amount</v>
          </cell>
          <cell r="CZ193" t="str">
            <v>Trans</v>
          </cell>
          <cell r="DA193" t="str">
            <v>Product</v>
          </cell>
          <cell r="DB193" t="str">
            <v>Sum Stat Amt</v>
          </cell>
          <cell r="DC193" t="str">
            <v>Period</v>
          </cell>
          <cell r="DD193" t="str">
            <v>Date</v>
          </cell>
          <cell r="DG193" t="str">
            <v>Account</v>
          </cell>
          <cell r="DH193" t="str">
            <v>Dept</v>
          </cell>
          <cell r="DI193" t="str">
            <v>Sum Amount</v>
          </cell>
          <cell r="DJ193" t="str">
            <v>Trans</v>
          </cell>
          <cell r="DK193" t="str">
            <v>Product</v>
          </cell>
          <cell r="DL193" t="str">
            <v>Sum Stat Amt</v>
          </cell>
          <cell r="DM193" t="str">
            <v>Period</v>
          </cell>
          <cell r="DN193" t="str">
            <v>Date</v>
          </cell>
          <cell r="DQ193" t="str">
            <v>Account</v>
          </cell>
          <cell r="DR193" t="str">
            <v>Dept</v>
          </cell>
          <cell r="DS193" t="str">
            <v>Sum Amount</v>
          </cell>
          <cell r="DT193" t="str">
            <v>Trans</v>
          </cell>
          <cell r="DU193" t="str">
            <v>Product</v>
          </cell>
          <cell r="DV193" t="str">
            <v>Sum Stat Amt</v>
          </cell>
          <cell r="DW193" t="str">
            <v>Period</v>
          </cell>
          <cell r="DX193" t="str">
            <v>Date</v>
          </cell>
        </row>
        <row r="194">
          <cell r="N194">
            <v>217</v>
          </cell>
          <cell r="O194">
            <v>407</v>
          </cell>
          <cell r="R194">
            <v>40939</v>
          </cell>
          <cell r="X194">
            <v>217</v>
          </cell>
          <cell r="Y194">
            <v>407</v>
          </cell>
          <cell r="AB194">
            <v>40968</v>
          </cell>
          <cell r="AH194">
            <v>217</v>
          </cell>
          <cell r="AI194">
            <v>407</v>
          </cell>
          <cell r="AL194">
            <v>40999</v>
          </cell>
          <cell r="AR194">
            <v>217</v>
          </cell>
          <cell r="AS194">
            <v>407</v>
          </cell>
          <cell r="AV194">
            <v>41029</v>
          </cell>
          <cell r="BB194">
            <v>217</v>
          </cell>
          <cell r="BC194">
            <v>407</v>
          </cell>
          <cell r="BF194">
            <v>41060</v>
          </cell>
          <cell r="BL194">
            <v>217</v>
          </cell>
          <cell r="BM194">
            <v>407</v>
          </cell>
          <cell r="BP194">
            <v>41090</v>
          </cell>
          <cell r="BV194">
            <v>217</v>
          </cell>
          <cell r="BW194">
            <v>407</v>
          </cell>
          <cell r="BZ194">
            <v>41121</v>
          </cell>
          <cell r="CF194">
            <v>217</v>
          </cell>
          <cell r="CG194">
            <v>407</v>
          </cell>
          <cell r="CJ194">
            <v>41152</v>
          </cell>
          <cell r="CP194">
            <v>217</v>
          </cell>
          <cell r="CQ194">
            <v>407</v>
          </cell>
          <cell r="CT194">
            <v>41182</v>
          </cell>
          <cell r="CZ194">
            <v>217</v>
          </cell>
          <cell r="DA194">
            <v>407</v>
          </cell>
          <cell r="DD194">
            <v>41213</v>
          </cell>
          <cell r="DJ194">
            <v>217</v>
          </cell>
          <cell r="DK194">
            <v>407</v>
          </cell>
          <cell r="DN194">
            <v>41243</v>
          </cell>
          <cell r="DT194">
            <v>217</v>
          </cell>
          <cell r="DU194">
            <v>407</v>
          </cell>
          <cell r="DX194">
            <v>41274</v>
          </cell>
        </row>
        <row r="196">
          <cell r="K196" t="str">
            <v>Account</v>
          </cell>
          <cell r="L196" t="str">
            <v>Dept</v>
          </cell>
          <cell r="M196" t="str">
            <v>Sum Amount</v>
          </cell>
          <cell r="N196" t="str">
            <v>Trans</v>
          </cell>
          <cell r="O196" t="str">
            <v>Product</v>
          </cell>
          <cell r="P196" t="str">
            <v>Sum Stat Amt</v>
          </cell>
          <cell r="Q196" t="str">
            <v>Period</v>
          </cell>
          <cell r="R196" t="str">
            <v>Date</v>
          </cell>
          <cell r="U196" t="str">
            <v>Account</v>
          </cell>
          <cell r="V196" t="str">
            <v>Dept</v>
          </cell>
          <cell r="W196" t="str">
            <v>Sum Amount</v>
          </cell>
          <cell r="X196" t="str">
            <v>Trans</v>
          </cell>
          <cell r="Y196" t="str">
            <v>Product</v>
          </cell>
          <cell r="Z196" t="str">
            <v>Sum Stat Amt</v>
          </cell>
          <cell r="AA196" t="str">
            <v>Period</v>
          </cell>
          <cell r="AB196" t="str">
            <v>Date</v>
          </cell>
          <cell r="AE196" t="str">
            <v>Account</v>
          </cell>
          <cell r="AF196" t="str">
            <v>Dept</v>
          </cell>
          <cell r="AG196" t="str">
            <v>Sum Amount</v>
          </cell>
          <cell r="AH196" t="str">
            <v>Trans</v>
          </cell>
          <cell r="AI196" t="str">
            <v>Product</v>
          </cell>
          <cell r="AJ196" t="str">
            <v>Sum Stat Amt</v>
          </cell>
          <cell r="AK196" t="str">
            <v>Period</v>
          </cell>
          <cell r="AL196" t="str">
            <v>Date</v>
          </cell>
          <cell r="AO196" t="str">
            <v>Account</v>
          </cell>
          <cell r="AP196" t="str">
            <v>Dept</v>
          </cell>
          <cell r="AQ196" t="str">
            <v>Sum Amount</v>
          </cell>
          <cell r="AR196" t="str">
            <v>Trans</v>
          </cell>
          <cell r="AS196" t="str">
            <v>Product</v>
          </cell>
          <cell r="AT196" t="str">
            <v>Sum Stat Amt</v>
          </cell>
          <cell r="AU196" t="str">
            <v>Period</v>
          </cell>
          <cell r="AV196" t="str">
            <v>Date</v>
          </cell>
          <cell r="AY196" t="str">
            <v>Account</v>
          </cell>
          <cell r="AZ196" t="str">
            <v>Dept</v>
          </cell>
          <cell r="BA196" t="str">
            <v>Sum Amount</v>
          </cell>
          <cell r="BB196" t="str">
            <v>Trans</v>
          </cell>
          <cell r="BC196" t="str">
            <v>Product</v>
          </cell>
          <cell r="BD196" t="str">
            <v>Sum Stat Amt</v>
          </cell>
          <cell r="BE196" t="str">
            <v>Period</v>
          </cell>
          <cell r="BF196" t="str">
            <v>Date</v>
          </cell>
          <cell r="BI196" t="str">
            <v>Account</v>
          </cell>
          <cell r="BJ196" t="str">
            <v>Dept</v>
          </cell>
          <cell r="BK196" t="str">
            <v>Sum Amount</v>
          </cell>
          <cell r="BL196" t="str">
            <v>Trans</v>
          </cell>
          <cell r="BM196" t="str">
            <v>Product</v>
          </cell>
          <cell r="BN196" t="str">
            <v>Sum Stat Amt</v>
          </cell>
          <cell r="BO196" t="str">
            <v>Period</v>
          </cell>
          <cell r="BP196" t="str">
            <v>Date</v>
          </cell>
          <cell r="BS196" t="str">
            <v>Account</v>
          </cell>
          <cell r="BT196" t="str">
            <v>Dept</v>
          </cell>
          <cell r="BU196" t="str">
            <v>Sum Amount</v>
          </cell>
          <cell r="BV196" t="str">
            <v>Trans</v>
          </cell>
          <cell r="BW196" t="str">
            <v>Product</v>
          </cell>
          <cell r="BX196" t="str">
            <v>Sum Stat Amt</v>
          </cell>
          <cell r="BY196" t="str">
            <v>Period</v>
          </cell>
          <cell r="BZ196" t="str">
            <v>Date</v>
          </cell>
          <cell r="CC196" t="str">
            <v>Account</v>
          </cell>
          <cell r="CD196" t="str">
            <v>Dept</v>
          </cell>
          <cell r="CE196" t="str">
            <v>Sum Amount</v>
          </cell>
          <cell r="CF196" t="str">
            <v>Trans</v>
          </cell>
          <cell r="CG196" t="str">
            <v>Product</v>
          </cell>
          <cell r="CH196" t="str">
            <v>Sum Stat Amt</v>
          </cell>
          <cell r="CI196" t="str">
            <v>Period</v>
          </cell>
          <cell r="CJ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W196" t="str">
            <v>Account</v>
          </cell>
          <cell r="CX196" t="str">
            <v>Dept</v>
          </cell>
          <cell r="CY196" t="str">
            <v>Sum Amount</v>
          </cell>
          <cell r="CZ196" t="str">
            <v>Trans</v>
          </cell>
          <cell r="DA196" t="str">
            <v>Product</v>
          </cell>
          <cell r="DB196" t="str">
            <v>Sum Stat Amt</v>
          </cell>
          <cell r="DC196" t="str">
            <v>Period</v>
          </cell>
          <cell r="DD196" t="str">
            <v>Date</v>
          </cell>
          <cell r="DG196" t="str">
            <v>Account</v>
          </cell>
          <cell r="DH196" t="str">
            <v>Dept</v>
          </cell>
          <cell r="DI196" t="str">
            <v>Sum Amount</v>
          </cell>
          <cell r="DJ196" t="str">
            <v>Trans</v>
          </cell>
          <cell r="DK196" t="str">
            <v>Product</v>
          </cell>
          <cell r="DL196" t="str">
            <v>Sum Stat Amt</v>
          </cell>
          <cell r="DM196" t="str">
            <v>Period</v>
          </cell>
          <cell r="DN196" t="str">
            <v>Date</v>
          </cell>
          <cell r="DQ196" t="str">
            <v>Account</v>
          </cell>
          <cell r="DR196" t="str">
            <v>Dept</v>
          </cell>
          <cell r="DS196" t="str">
            <v>Sum Amount</v>
          </cell>
          <cell r="DT196" t="str">
            <v>Trans</v>
          </cell>
          <cell r="DU196" t="str">
            <v>Product</v>
          </cell>
          <cell r="DV196" t="str">
            <v>Sum Stat Amt</v>
          </cell>
          <cell r="DW196" t="str">
            <v>Period</v>
          </cell>
          <cell r="DX196" t="str">
            <v>Date</v>
          </cell>
        </row>
        <row r="197">
          <cell r="N197">
            <v>217</v>
          </cell>
          <cell r="O197">
            <v>402</v>
          </cell>
          <cell r="R197">
            <v>40939</v>
          </cell>
          <cell r="X197">
            <v>217</v>
          </cell>
          <cell r="Y197">
            <v>402</v>
          </cell>
          <cell r="AB197">
            <v>40968</v>
          </cell>
          <cell r="AH197">
            <v>217</v>
          </cell>
          <cell r="AI197">
            <v>402</v>
          </cell>
          <cell r="AL197">
            <v>40999</v>
          </cell>
          <cell r="AR197">
            <v>217</v>
          </cell>
          <cell r="AS197">
            <v>402</v>
          </cell>
          <cell r="AV197">
            <v>41029</v>
          </cell>
          <cell r="BB197">
            <v>217</v>
          </cell>
          <cell r="BC197">
            <v>402</v>
          </cell>
          <cell r="BF197">
            <v>41060</v>
          </cell>
          <cell r="BL197">
            <v>217</v>
          </cell>
          <cell r="BM197">
            <v>402</v>
          </cell>
          <cell r="BP197">
            <v>41090</v>
          </cell>
          <cell r="BV197">
            <v>217</v>
          </cell>
          <cell r="BW197">
            <v>402</v>
          </cell>
          <cell r="BZ197">
            <v>41121</v>
          </cell>
          <cell r="CF197">
            <v>217</v>
          </cell>
          <cell r="CG197">
            <v>402</v>
          </cell>
          <cell r="CJ197">
            <v>41152</v>
          </cell>
          <cell r="CP197">
            <v>217</v>
          </cell>
          <cell r="CQ197">
            <v>402</v>
          </cell>
          <cell r="CT197">
            <v>41182</v>
          </cell>
          <cell r="CZ197">
            <v>217</v>
          </cell>
          <cell r="DA197">
            <v>402</v>
          </cell>
          <cell r="DD197">
            <v>41213</v>
          </cell>
          <cell r="DJ197">
            <v>217</v>
          </cell>
          <cell r="DK197">
            <v>402</v>
          </cell>
          <cell r="DN197">
            <v>41243</v>
          </cell>
          <cell r="DT197">
            <v>217</v>
          </cell>
          <cell r="DU197">
            <v>402</v>
          </cell>
          <cell r="DX197">
            <v>41274</v>
          </cell>
        </row>
        <row r="199">
          <cell r="K199" t="str">
            <v>Account</v>
          </cell>
          <cell r="L199" t="str">
            <v>Dept</v>
          </cell>
          <cell r="M199" t="str">
            <v>Sum Amount</v>
          </cell>
          <cell r="N199" t="str">
            <v>Trans</v>
          </cell>
          <cell r="O199" t="str">
            <v>Product</v>
          </cell>
          <cell r="P199" t="str">
            <v>Sum Stat Amt</v>
          </cell>
          <cell r="Q199" t="str">
            <v>Period</v>
          </cell>
          <cell r="R199" t="str">
            <v>Date</v>
          </cell>
          <cell r="U199" t="str">
            <v>Account</v>
          </cell>
          <cell r="V199" t="str">
            <v>Dept</v>
          </cell>
          <cell r="W199" t="str">
            <v>Sum Amount</v>
          </cell>
          <cell r="X199" t="str">
            <v>Trans</v>
          </cell>
          <cell r="Y199" t="str">
            <v>Product</v>
          </cell>
          <cell r="Z199" t="str">
            <v>Sum Stat Amt</v>
          </cell>
          <cell r="AA199" t="str">
            <v>Period</v>
          </cell>
          <cell r="AB199" t="str">
            <v>Date</v>
          </cell>
          <cell r="AE199" t="str">
            <v>Account</v>
          </cell>
          <cell r="AF199" t="str">
            <v>Dept</v>
          </cell>
          <cell r="AG199" t="str">
            <v>Sum Amount</v>
          </cell>
          <cell r="AH199" t="str">
            <v>Trans</v>
          </cell>
          <cell r="AI199" t="str">
            <v>Product</v>
          </cell>
          <cell r="AJ199" t="str">
            <v>Sum Stat Amt</v>
          </cell>
          <cell r="AK199" t="str">
            <v>Period</v>
          </cell>
          <cell r="AL199" t="str">
            <v>Date</v>
          </cell>
          <cell r="AO199" t="str">
            <v>Account</v>
          </cell>
          <cell r="AP199" t="str">
            <v>Dept</v>
          </cell>
          <cell r="AQ199" t="str">
            <v>Sum Amount</v>
          </cell>
          <cell r="AR199" t="str">
            <v>Trans</v>
          </cell>
          <cell r="AS199" t="str">
            <v>Product</v>
          </cell>
          <cell r="AT199" t="str">
            <v>Sum Stat Amt</v>
          </cell>
          <cell r="AU199" t="str">
            <v>Period</v>
          </cell>
          <cell r="AV199" t="str">
            <v>Date</v>
          </cell>
          <cell r="AY199" t="str">
            <v>Account</v>
          </cell>
          <cell r="AZ199" t="str">
            <v>Dept</v>
          </cell>
          <cell r="BA199" t="str">
            <v>Sum Amount</v>
          </cell>
          <cell r="BB199" t="str">
            <v>Trans</v>
          </cell>
          <cell r="BC199" t="str">
            <v>Product</v>
          </cell>
          <cell r="BD199" t="str">
            <v>Sum Stat Amt</v>
          </cell>
          <cell r="BE199" t="str">
            <v>Period</v>
          </cell>
          <cell r="BF199" t="str">
            <v>Date</v>
          </cell>
          <cell r="BI199" t="str">
            <v>Account</v>
          </cell>
          <cell r="BJ199" t="str">
            <v>Dept</v>
          </cell>
          <cell r="BK199" t="str">
            <v>Sum Amount</v>
          </cell>
          <cell r="BL199" t="str">
            <v>Trans</v>
          </cell>
          <cell r="BM199" t="str">
            <v>Product</v>
          </cell>
          <cell r="BN199" t="str">
            <v>Sum Stat Amt</v>
          </cell>
          <cell r="BO199" t="str">
            <v>Period</v>
          </cell>
          <cell r="BP199" t="str">
            <v>Date</v>
          </cell>
          <cell r="BS199" t="str">
            <v>Account</v>
          </cell>
          <cell r="BT199" t="str">
            <v>Dept</v>
          </cell>
          <cell r="BU199" t="str">
            <v>Sum Amount</v>
          </cell>
          <cell r="BV199" t="str">
            <v>Trans</v>
          </cell>
          <cell r="BW199" t="str">
            <v>Product</v>
          </cell>
          <cell r="BX199" t="str">
            <v>Sum Stat Amt</v>
          </cell>
          <cell r="BY199" t="str">
            <v>Period</v>
          </cell>
          <cell r="BZ199" t="str">
            <v>Date</v>
          </cell>
          <cell r="CC199" t="str">
            <v>Account</v>
          </cell>
          <cell r="CD199" t="str">
            <v>Dept</v>
          </cell>
          <cell r="CE199" t="str">
            <v>Sum Amount</v>
          </cell>
          <cell r="CF199" t="str">
            <v>Trans</v>
          </cell>
          <cell r="CG199" t="str">
            <v>Product</v>
          </cell>
          <cell r="CH199" t="str">
            <v>Sum Stat Amt</v>
          </cell>
          <cell r="CI199" t="str">
            <v>Period</v>
          </cell>
          <cell r="CJ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W199" t="str">
            <v>Account</v>
          </cell>
          <cell r="CX199" t="str">
            <v>Dept</v>
          </cell>
          <cell r="CY199" t="str">
            <v>Sum Amount</v>
          </cell>
          <cell r="CZ199" t="str">
            <v>Trans</v>
          </cell>
          <cell r="DA199" t="str">
            <v>Product</v>
          </cell>
          <cell r="DB199" t="str">
            <v>Sum Stat Amt</v>
          </cell>
          <cell r="DC199" t="str">
            <v>Period</v>
          </cell>
          <cell r="DD199" t="str">
            <v>Date</v>
          </cell>
          <cell r="DG199" t="str">
            <v>Account</v>
          </cell>
          <cell r="DH199" t="str">
            <v>Dept</v>
          </cell>
          <cell r="DI199" t="str">
            <v>Sum Amount</v>
          </cell>
          <cell r="DJ199" t="str">
            <v>Trans</v>
          </cell>
          <cell r="DK199" t="str">
            <v>Product</v>
          </cell>
          <cell r="DL199" t="str">
            <v>Sum Stat Amt</v>
          </cell>
          <cell r="DM199" t="str">
            <v>Period</v>
          </cell>
          <cell r="DN199" t="str">
            <v>Date</v>
          </cell>
          <cell r="DQ199" t="str">
            <v>Account</v>
          </cell>
          <cell r="DR199" t="str">
            <v>Dept</v>
          </cell>
          <cell r="DS199" t="str">
            <v>Sum Amount</v>
          </cell>
          <cell r="DT199" t="str">
            <v>Trans</v>
          </cell>
          <cell r="DU199" t="str">
            <v>Product</v>
          </cell>
          <cell r="DV199" t="str">
            <v>Sum Stat Amt</v>
          </cell>
          <cell r="DW199" t="str">
            <v>Period</v>
          </cell>
          <cell r="DX199" t="str">
            <v>Date</v>
          </cell>
        </row>
        <row r="200">
          <cell r="N200">
            <v>217</v>
          </cell>
          <cell r="O200">
            <v>411</v>
          </cell>
          <cell r="R200">
            <v>40939</v>
          </cell>
          <cell r="X200">
            <v>217</v>
          </cell>
          <cell r="Y200">
            <v>411</v>
          </cell>
          <cell r="AB200">
            <v>40968</v>
          </cell>
          <cell r="AH200">
            <v>217</v>
          </cell>
          <cell r="AI200">
            <v>411</v>
          </cell>
          <cell r="AL200">
            <v>40999</v>
          </cell>
          <cell r="AR200">
            <v>217</v>
          </cell>
          <cell r="AS200">
            <v>411</v>
          </cell>
          <cell r="AV200">
            <v>41029</v>
          </cell>
          <cell r="BB200">
            <v>217</v>
          </cell>
          <cell r="BC200">
            <v>411</v>
          </cell>
          <cell r="BF200">
            <v>41060</v>
          </cell>
          <cell r="BL200">
            <v>217</v>
          </cell>
          <cell r="BM200">
            <v>411</v>
          </cell>
          <cell r="BP200">
            <v>41090</v>
          </cell>
          <cell r="BV200">
            <v>217</v>
          </cell>
          <cell r="BW200">
            <v>411</v>
          </cell>
          <cell r="BZ200">
            <v>41121</v>
          </cell>
          <cell r="CF200">
            <v>217</v>
          </cell>
          <cell r="CG200">
            <v>411</v>
          </cell>
          <cell r="CJ200">
            <v>41152</v>
          </cell>
          <cell r="CP200">
            <v>217</v>
          </cell>
          <cell r="CQ200">
            <v>411</v>
          </cell>
          <cell r="CT200">
            <v>41182</v>
          </cell>
          <cell r="CZ200">
            <v>217</v>
          </cell>
          <cell r="DA200">
            <v>411</v>
          </cell>
          <cell r="DD200">
            <v>41213</v>
          </cell>
          <cell r="DJ200">
            <v>217</v>
          </cell>
          <cell r="DK200">
            <v>411</v>
          </cell>
          <cell r="DN200">
            <v>41243</v>
          </cell>
          <cell r="DT200">
            <v>217</v>
          </cell>
          <cell r="DU200">
            <v>411</v>
          </cell>
          <cell r="DX200">
            <v>41274</v>
          </cell>
        </row>
        <row r="202">
          <cell r="K202" t="str">
            <v>Account</v>
          </cell>
          <cell r="L202" t="str">
            <v>Dept</v>
          </cell>
          <cell r="M202" t="str">
            <v>Sum Amount</v>
          </cell>
          <cell r="N202" t="str">
            <v>Trans</v>
          </cell>
          <cell r="O202" t="str">
            <v>Product</v>
          </cell>
          <cell r="P202" t="str">
            <v>Sum Stat Amt</v>
          </cell>
          <cell r="Q202" t="str">
            <v>Period</v>
          </cell>
          <cell r="R202" t="str">
            <v>Date</v>
          </cell>
          <cell r="U202" t="str">
            <v>Account</v>
          </cell>
          <cell r="V202" t="str">
            <v>Dept</v>
          </cell>
          <cell r="W202" t="str">
            <v>Sum Amount</v>
          </cell>
          <cell r="X202" t="str">
            <v>Trans</v>
          </cell>
          <cell r="Y202" t="str">
            <v>Product</v>
          </cell>
          <cell r="Z202" t="str">
            <v>Sum Stat Amt</v>
          </cell>
          <cell r="AA202" t="str">
            <v>Period</v>
          </cell>
          <cell r="AB202" t="str">
            <v>Date</v>
          </cell>
          <cell r="AE202" t="str">
            <v>Account</v>
          </cell>
          <cell r="AF202" t="str">
            <v>Dept</v>
          </cell>
          <cell r="AG202" t="str">
            <v>Sum Amount</v>
          </cell>
          <cell r="AH202" t="str">
            <v>Trans</v>
          </cell>
          <cell r="AI202" t="str">
            <v>Product</v>
          </cell>
          <cell r="AJ202" t="str">
            <v>Sum Stat Amt</v>
          </cell>
          <cell r="AK202" t="str">
            <v>Period</v>
          </cell>
          <cell r="AL202" t="str">
            <v>Date</v>
          </cell>
          <cell r="AO202" t="str">
            <v>Account</v>
          </cell>
          <cell r="AP202" t="str">
            <v>Dept</v>
          </cell>
          <cell r="AQ202" t="str">
            <v>Sum Amount</v>
          </cell>
          <cell r="AR202" t="str">
            <v>Trans</v>
          </cell>
          <cell r="AS202" t="str">
            <v>Product</v>
          </cell>
          <cell r="AT202" t="str">
            <v>Sum Stat Amt</v>
          </cell>
          <cell r="AU202" t="str">
            <v>Period</v>
          </cell>
          <cell r="AV202" t="str">
            <v>Date</v>
          </cell>
          <cell r="AY202" t="str">
            <v>Account</v>
          </cell>
          <cell r="AZ202" t="str">
            <v>Dept</v>
          </cell>
          <cell r="BA202" t="str">
            <v>Sum Amount</v>
          </cell>
          <cell r="BB202" t="str">
            <v>Trans</v>
          </cell>
          <cell r="BC202" t="str">
            <v>Product</v>
          </cell>
          <cell r="BD202" t="str">
            <v>Sum Stat Amt</v>
          </cell>
          <cell r="BE202" t="str">
            <v>Period</v>
          </cell>
          <cell r="BF202" t="str">
            <v>Date</v>
          </cell>
          <cell r="BI202" t="str">
            <v>Account</v>
          </cell>
          <cell r="BJ202" t="str">
            <v>Dept</v>
          </cell>
          <cell r="BK202" t="str">
            <v>Sum Amount</v>
          </cell>
          <cell r="BL202" t="str">
            <v>Trans</v>
          </cell>
          <cell r="BM202" t="str">
            <v>Product</v>
          </cell>
          <cell r="BN202" t="str">
            <v>Sum Stat Amt</v>
          </cell>
          <cell r="BO202" t="str">
            <v>Period</v>
          </cell>
          <cell r="BP202" t="str">
            <v>Date</v>
          </cell>
          <cell r="BS202" t="str">
            <v>Account</v>
          </cell>
          <cell r="BT202" t="str">
            <v>Dept</v>
          </cell>
          <cell r="BU202" t="str">
            <v>Sum Amount</v>
          </cell>
          <cell r="BV202" t="str">
            <v>Trans</v>
          </cell>
          <cell r="BW202" t="str">
            <v>Product</v>
          </cell>
          <cell r="BX202" t="str">
            <v>Sum Stat Amt</v>
          </cell>
          <cell r="BY202" t="str">
            <v>Period</v>
          </cell>
          <cell r="BZ202" t="str">
            <v>Date</v>
          </cell>
          <cell r="CC202" t="str">
            <v>Account</v>
          </cell>
          <cell r="CD202" t="str">
            <v>Dept</v>
          </cell>
          <cell r="CE202" t="str">
            <v>Sum Amount</v>
          </cell>
          <cell r="CF202" t="str">
            <v>Trans</v>
          </cell>
          <cell r="CG202" t="str">
            <v>Product</v>
          </cell>
          <cell r="CH202" t="str">
            <v>Sum Stat Amt</v>
          </cell>
          <cell r="CI202" t="str">
            <v>Period</v>
          </cell>
          <cell r="CJ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W202" t="str">
            <v>Account</v>
          </cell>
          <cell r="CX202" t="str">
            <v>Dept</v>
          </cell>
          <cell r="CY202" t="str">
            <v>Sum Amount</v>
          </cell>
          <cell r="CZ202" t="str">
            <v>Trans</v>
          </cell>
          <cell r="DA202" t="str">
            <v>Product</v>
          </cell>
          <cell r="DB202" t="str">
            <v>Sum Stat Amt</v>
          </cell>
          <cell r="DC202" t="str">
            <v>Period</v>
          </cell>
          <cell r="DD202" t="str">
            <v>Date</v>
          </cell>
          <cell r="DG202" t="str">
            <v>Account</v>
          </cell>
          <cell r="DH202" t="str">
            <v>Dept</v>
          </cell>
          <cell r="DI202" t="str">
            <v>Sum Amount</v>
          </cell>
          <cell r="DJ202" t="str">
            <v>Trans</v>
          </cell>
          <cell r="DK202" t="str">
            <v>Product</v>
          </cell>
          <cell r="DL202" t="str">
            <v>Sum Stat Amt</v>
          </cell>
          <cell r="DM202" t="str">
            <v>Period</v>
          </cell>
          <cell r="DN202" t="str">
            <v>Date</v>
          </cell>
          <cell r="DQ202" t="str">
            <v>Account</v>
          </cell>
          <cell r="DR202" t="str">
            <v>Dept</v>
          </cell>
          <cell r="DS202" t="str">
            <v>Sum Amount</v>
          </cell>
          <cell r="DT202" t="str">
            <v>Trans</v>
          </cell>
          <cell r="DU202" t="str">
            <v>Product</v>
          </cell>
          <cell r="DV202" t="str">
            <v>Sum Stat Amt</v>
          </cell>
          <cell r="DW202" t="str">
            <v>Period</v>
          </cell>
          <cell r="DX202" t="str">
            <v>Date</v>
          </cell>
        </row>
        <row r="203">
          <cell r="N203">
            <v>217</v>
          </cell>
          <cell r="O203">
            <v>405</v>
          </cell>
          <cell r="R203">
            <v>40939</v>
          </cell>
          <cell r="X203">
            <v>217</v>
          </cell>
          <cell r="Y203">
            <v>405</v>
          </cell>
          <cell r="AB203">
            <v>40968</v>
          </cell>
          <cell r="AH203">
            <v>217</v>
          </cell>
          <cell r="AI203">
            <v>405</v>
          </cell>
          <cell r="AL203">
            <v>40999</v>
          </cell>
          <cell r="AR203">
            <v>217</v>
          </cell>
          <cell r="AS203">
            <v>405</v>
          </cell>
          <cell r="AV203">
            <v>41029</v>
          </cell>
          <cell r="BB203">
            <v>217</v>
          </cell>
          <cell r="BC203">
            <v>405</v>
          </cell>
          <cell r="BF203">
            <v>41060</v>
          </cell>
          <cell r="BL203">
            <v>217</v>
          </cell>
          <cell r="BM203">
            <v>405</v>
          </cell>
          <cell r="BP203">
            <v>41090</v>
          </cell>
          <cell r="BV203">
            <v>217</v>
          </cell>
          <cell r="BW203">
            <v>405</v>
          </cell>
          <cell r="BZ203">
            <v>41121</v>
          </cell>
          <cell r="CF203">
            <v>217</v>
          </cell>
          <cell r="CG203">
            <v>405</v>
          </cell>
          <cell r="CJ203">
            <v>41152</v>
          </cell>
          <cell r="CP203">
            <v>217</v>
          </cell>
          <cell r="CQ203">
            <v>405</v>
          </cell>
          <cell r="CT203">
            <v>41182</v>
          </cell>
          <cell r="CZ203">
            <v>217</v>
          </cell>
          <cell r="DA203">
            <v>405</v>
          </cell>
          <cell r="DD203">
            <v>41213</v>
          </cell>
          <cell r="DJ203">
            <v>217</v>
          </cell>
          <cell r="DK203">
            <v>405</v>
          </cell>
          <cell r="DN203">
            <v>41243</v>
          </cell>
          <cell r="DT203">
            <v>217</v>
          </cell>
          <cell r="DU203">
            <v>405</v>
          </cell>
          <cell r="DX203">
            <v>41274</v>
          </cell>
        </row>
        <row r="205">
          <cell r="K205" t="str">
            <v>Account</v>
          </cell>
          <cell r="L205" t="str">
            <v>Dept</v>
          </cell>
          <cell r="M205" t="str">
            <v>Sum Amount</v>
          </cell>
          <cell r="N205" t="str">
            <v>Trans</v>
          </cell>
          <cell r="O205" t="str">
            <v>Product</v>
          </cell>
          <cell r="P205" t="str">
            <v>Sum Stat Amt</v>
          </cell>
          <cell r="Q205" t="str">
            <v>Period</v>
          </cell>
          <cell r="R205" t="str">
            <v>Date</v>
          </cell>
          <cell r="U205" t="str">
            <v>Account</v>
          </cell>
          <cell r="V205" t="str">
            <v>Dept</v>
          </cell>
          <cell r="W205" t="str">
            <v>Sum Amount</v>
          </cell>
          <cell r="X205" t="str">
            <v>Trans</v>
          </cell>
          <cell r="Y205" t="str">
            <v>Product</v>
          </cell>
          <cell r="Z205" t="str">
            <v>Sum Stat Amt</v>
          </cell>
          <cell r="AA205" t="str">
            <v>Period</v>
          </cell>
          <cell r="AB205" t="str">
            <v>Date</v>
          </cell>
          <cell r="AE205" t="str">
            <v>Account</v>
          </cell>
          <cell r="AF205" t="str">
            <v>Dept</v>
          </cell>
          <cell r="AG205" t="str">
            <v>Sum Amount</v>
          </cell>
          <cell r="AH205" t="str">
            <v>Trans</v>
          </cell>
          <cell r="AI205" t="str">
            <v>Product</v>
          </cell>
          <cell r="AJ205" t="str">
            <v>Sum Stat Amt</v>
          </cell>
          <cell r="AK205" t="str">
            <v>Period</v>
          </cell>
          <cell r="AL205" t="str">
            <v>Date</v>
          </cell>
          <cell r="AO205" t="str">
            <v>Account</v>
          </cell>
          <cell r="AP205" t="str">
            <v>Dept</v>
          </cell>
          <cell r="AQ205" t="str">
            <v>Sum Amount</v>
          </cell>
          <cell r="AR205" t="str">
            <v>Trans</v>
          </cell>
          <cell r="AS205" t="str">
            <v>Product</v>
          </cell>
          <cell r="AT205" t="str">
            <v>Sum Stat Amt</v>
          </cell>
          <cell r="AU205" t="str">
            <v>Period</v>
          </cell>
          <cell r="AV205" t="str">
            <v>Date</v>
          </cell>
          <cell r="AY205" t="str">
            <v>Account</v>
          </cell>
          <cell r="AZ205" t="str">
            <v>Dept</v>
          </cell>
          <cell r="BA205" t="str">
            <v>Sum Amount</v>
          </cell>
          <cell r="BB205" t="str">
            <v>Trans</v>
          </cell>
          <cell r="BC205" t="str">
            <v>Product</v>
          </cell>
          <cell r="BD205" t="str">
            <v>Sum Stat Amt</v>
          </cell>
          <cell r="BE205" t="str">
            <v>Period</v>
          </cell>
          <cell r="BF205" t="str">
            <v>Date</v>
          </cell>
          <cell r="BI205" t="str">
            <v>Account</v>
          </cell>
          <cell r="BJ205" t="str">
            <v>Dept</v>
          </cell>
          <cell r="BK205" t="str">
            <v>Sum Amount</v>
          </cell>
          <cell r="BL205" t="str">
            <v>Trans</v>
          </cell>
          <cell r="BM205" t="str">
            <v>Product</v>
          </cell>
          <cell r="BN205" t="str">
            <v>Sum Stat Amt</v>
          </cell>
          <cell r="BO205" t="str">
            <v>Period</v>
          </cell>
          <cell r="BP205" t="str">
            <v>Date</v>
          </cell>
          <cell r="BS205" t="str">
            <v>Account</v>
          </cell>
          <cell r="BT205" t="str">
            <v>Dept</v>
          </cell>
          <cell r="BU205" t="str">
            <v>Sum Amount</v>
          </cell>
          <cell r="BV205" t="str">
            <v>Trans</v>
          </cell>
          <cell r="BW205" t="str">
            <v>Product</v>
          </cell>
          <cell r="BX205" t="str">
            <v>Sum Stat Amt</v>
          </cell>
          <cell r="BY205" t="str">
            <v>Period</v>
          </cell>
          <cell r="BZ205" t="str">
            <v>Date</v>
          </cell>
          <cell r="CC205" t="str">
            <v>Account</v>
          </cell>
          <cell r="CD205" t="str">
            <v>Dept</v>
          </cell>
          <cell r="CE205" t="str">
            <v>Sum Amount</v>
          </cell>
          <cell r="CF205" t="str">
            <v>Trans</v>
          </cell>
          <cell r="CG205" t="str">
            <v>Product</v>
          </cell>
          <cell r="CH205" t="str">
            <v>Sum Stat Amt</v>
          </cell>
          <cell r="CI205" t="str">
            <v>Period</v>
          </cell>
          <cell r="CJ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W205" t="str">
            <v>Account</v>
          </cell>
          <cell r="CX205" t="str">
            <v>Dept</v>
          </cell>
          <cell r="CY205" t="str">
            <v>Sum Amount</v>
          </cell>
          <cell r="CZ205" t="str">
            <v>Trans</v>
          </cell>
          <cell r="DA205" t="str">
            <v>Product</v>
          </cell>
          <cell r="DB205" t="str">
            <v>Sum Stat Amt</v>
          </cell>
          <cell r="DC205" t="str">
            <v>Period</v>
          </cell>
          <cell r="DD205" t="str">
            <v>Date</v>
          </cell>
          <cell r="DG205" t="str">
            <v>Account</v>
          </cell>
          <cell r="DH205" t="str">
            <v>Dept</v>
          </cell>
          <cell r="DI205" t="str">
            <v>Sum Amount</v>
          </cell>
          <cell r="DJ205" t="str">
            <v>Trans</v>
          </cell>
          <cell r="DK205" t="str">
            <v>Product</v>
          </cell>
          <cell r="DL205" t="str">
            <v>Sum Stat Amt</v>
          </cell>
          <cell r="DM205" t="str">
            <v>Period</v>
          </cell>
          <cell r="DN205" t="str">
            <v>Date</v>
          </cell>
          <cell r="DQ205" t="str">
            <v>Account</v>
          </cell>
          <cell r="DR205" t="str">
            <v>Dept</v>
          </cell>
          <cell r="DS205" t="str">
            <v>Sum Amount</v>
          </cell>
          <cell r="DT205" t="str">
            <v>Trans</v>
          </cell>
          <cell r="DU205" t="str">
            <v>Product</v>
          </cell>
          <cell r="DV205" t="str">
            <v>Sum Stat Amt</v>
          </cell>
          <cell r="DW205" t="str">
            <v>Period</v>
          </cell>
          <cell r="DX205" t="str">
            <v>Date</v>
          </cell>
        </row>
        <row r="206">
          <cell r="N206">
            <v>217</v>
          </cell>
          <cell r="O206">
            <v>406</v>
          </cell>
          <cell r="R206">
            <v>40939</v>
          </cell>
          <cell r="X206">
            <v>217</v>
          </cell>
          <cell r="Y206">
            <v>406</v>
          </cell>
          <cell r="AB206">
            <v>40968</v>
          </cell>
          <cell r="AH206">
            <v>217</v>
          </cell>
          <cell r="AI206">
            <v>406</v>
          </cell>
          <cell r="AL206">
            <v>40999</v>
          </cell>
          <cell r="AR206">
            <v>217</v>
          </cell>
          <cell r="AS206">
            <v>406</v>
          </cell>
          <cell r="AV206">
            <v>41029</v>
          </cell>
          <cell r="BB206">
            <v>217</v>
          </cell>
          <cell r="BC206">
            <v>406</v>
          </cell>
          <cell r="BF206">
            <v>41060</v>
          </cell>
          <cell r="BL206">
            <v>217</v>
          </cell>
          <cell r="BM206">
            <v>406</v>
          </cell>
          <cell r="BP206">
            <v>41090</v>
          </cell>
          <cell r="BV206">
            <v>217</v>
          </cell>
          <cell r="BW206">
            <v>406</v>
          </cell>
          <cell r="BZ206">
            <v>41121</v>
          </cell>
          <cell r="CF206">
            <v>217</v>
          </cell>
          <cell r="CG206">
            <v>406</v>
          </cell>
          <cell r="CJ206">
            <v>41152</v>
          </cell>
          <cell r="CP206">
            <v>217</v>
          </cell>
          <cell r="CQ206">
            <v>406</v>
          </cell>
          <cell r="CT206">
            <v>41182</v>
          </cell>
          <cell r="CZ206">
            <v>217</v>
          </cell>
          <cell r="DA206">
            <v>406</v>
          </cell>
          <cell r="DD206">
            <v>41213</v>
          </cell>
          <cell r="DJ206">
            <v>217</v>
          </cell>
          <cell r="DK206">
            <v>406</v>
          </cell>
          <cell r="DN206">
            <v>41243</v>
          </cell>
          <cell r="DT206">
            <v>217</v>
          </cell>
          <cell r="DU206">
            <v>406</v>
          </cell>
          <cell r="DX206">
            <v>41274</v>
          </cell>
        </row>
        <row r="208">
          <cell r="K208" t="str">
            <v>Account</v>
          </cell>
          <cell r="L208" t="str">
            <v>Dept</v>
          </cell>
          <cell r="M208" t="str">
            <v>Sum Amount</v>
          </cell>
          <cell r="N208" t="str">
            <v>Trans</v>
          </cell>
          <cell r="O208" t="str">
            <v>Product</v>
          </cell>
          <cell r="P208" t="str">
            <v>Sum Stat Amt</v>
          </cell>
          <cell r="Q208" t="str">
            <v>Period</v>
          </cell>
          <cell r="R208" t="str">
            <v>Date</v>
          </cell>
          <cell r="U208" t="str">
            <v>Account</v>
          </cell>
          <cell r="V208" t="str">
            <v>Dept</v>
          </cell>
          <cell r="W208" t="str">
            <v>Sum Amount</v>
          </cell>
          <cell r="X208" t="str">
            <v>Trans</v>
          </cell>
          <cell r="Y208" t="str">
            <v>Product</v>
          </cell>
          <cell r="Z208" t="str">
            <v>Sum Stat Amt</v>
          </cell>
          <cell r="AA208" t="str">
            <v>Period</v>
          </cell>
          <cell r="AB208" t="str">
            <v>Date</v>
          </cell>
          <cell r="AE208" t="str">
            <v>Account</v>
          </cell>
          <cell r="AF208" t="str">
            <v>Dept</v>
          </cell>
          <cell r="AG208" t="str">
            <v>Sum Amount</v>
          </cell>
          <cell r="AH208" t="str">
            <v>Trans</v>
          </cell>
          <cell r="AI208" t="str">
            <v>Product</v>
          </cell>
          <cell r="AJ208" t="str">
            <v>Sum Stat Amt</v>
          </cell>
          <cell r="AK208" t="str">
            <v>Period</v>
          </cell>
          <cell r="AL208" t="str">
            <v>Date</v>
          </cell>
          <cell r="AO208" t="str">
            <v>Account</v>
          </cell>
          <cell r="AP208" t="str">
            <v>Dept</v>
          </cell>
          <cell r="AQ208" t="str">
            <v>Sum Amount</v>
          </cell>
          <cell r="AR208" t="str">
            <v>Trans</v>
          </cell>
          <cell r="AS208" t="str">
            <v>Product</v>
          </cell>
          <cell r="AT208" t="str">
            <v>Sum Stat Amt</v>
          </cell>
          <cell r="AU208" t="str">
            <v>Period</v>
          </cell>
          <cell r="AV208" t="str">
            <v>Date</v>
          </cell>
          <cell r="AY208" t="str">
            <v>Account</v>
          </cell>
          <cell r="AZ208" t="str">
            <v>Dept</v>
          </cell>
          <cell r="BA208" t="str">
            <v>Sum Amount</v>
          </cell>
          <cell r="BB208" t="str">
            <v>Trans</v>
          </cell>
          <cell r="BC208" t="str">
            <v>Product</v>
          </cell>
          <cell r="BD208" t="str">
            <v>Sum Stat Amt</v>
          </cell>
          <cell r="BE208" t="str">
            <v>Period</v>
          </cell>
          <cell r="BF208" t="str">
            <v>Date</v>
          </cell>
          <cell r="BI208" t="str">
            <v>Account</v>
          </cell>
          <cell r="BJ208" t="str">
            <v>Dept</v>
          </cell>
          <cell r="BK208" t="str">
            <v>Sum Amount</v>
          </cell>
          <cell r="BL208" t="str">
            <v>Trans</v>
          </cell>
          <cell r="BM208" t="str">
            <v>Product</v>
          </cell>
          <cell r="BN208" t="str">
            <v>Sum Stat Amt</v>
          </cell>
          <cell r="BO208" t="str">
            <v>Period</v>
          </cell>
          <cell r="BP208" t="str">
            <v>Date</v>
          </cell>
          <cell r="BS208" t="str">
            <v>Account</v>
          </cell>
          <cell r="BT208" t="str">
            <v>Dept</v>
          </cell>
          <cell r="BU208" t="str">
            <v>Sum Amount</v>
          </cell>
          <cell r="BV208" t="str">
            <v>Trans</v>
          </cell>
          <cell r="BW208" t="str">
            <v>Product</v>
          </cell>
          <cell r="BX208" t="str">
            <v>Sum Stat Amt</v>
          </cell>
          <cell r="BY208" t="str">
            <v>Period</v>
          </cell>
          <cell r="BZ208" t="str">
            <v>Date</v>
          </cell>
          <cell r="CC208" t="str">
            <v>Account</v>
          </cell>
          <cell r="CD208" t="str">
            <v>Dept</v>
          </cell>
          <cell r="CE208" t="str">
            <v>Sum Amount</v>
          </cell>
          <cell r="CF208" t="str">
            <v>Trans</v>
          </cell>
          <cell r="CG208" t="str">
            <v>Product</v>
          </cell>
          <cell r="CH208" t="str">
            <v>Sum Stat Amt</v>
          </cell>
          <cell r="CI208" t="str">
            <v>Period</v>
          </cell>
          <cell r="CJ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W208" t="str">
            <v>Account</v>
          </cell>
          <cell r="CX208" t="str">
            <v>Dept</v>
          </cell>
          <cell r="CY208" t="str">
            <v>Sum Amount</v>
          </cell>
          <cell r="CZ208" t="str">
            <v>Trans</v>
          </cell>
          <cell r="DA208" t="str">
            <v>Product</v>
          </cell>
          <cell r="DB208" t="str">
            <v>Sum Stat Amt</v>
          </cell>
          <cell r="DC208" t="str">
            <v>Period</v>
          </cell>
          <cell r="DD208" t="str">
            <v>Date</v>
          </cell>
          <cell r="DG208" t="str">
            <v>Account</v>
          </cell>
          <cell r="DH208" t="str">
            <v>Dept</v>
          </cell>
          <cell r="DI208" t="str">
            <v>Sum Amount</v>
          </cell>
          <cell r="DJ208" t="str">
            <v>Trans</v>
          </cell>
          <cell r="DK208" t="str">
            <v>Product</v>
          </cell>
          <cell r="DL208" t="str">
            <v>Sum Stat Amt</v>
          </cell>
          <cell r="DM208" t="str">
            <v>Period</v>
          </cell>
          <cell r="DN208" t="str">
            <v>Date</v>
          </cell>
          <cell r="DQ208" t="str">
            <v>Account</v>
          </cell>
          <cell r="DR208" t="str">
            <v>Dept</v>
          </cell>
          <cell r="DS208" t="str">
            <v>Sum Amount</v>
          </cell>
          <cell r="DT208" t="str">
            <v>Trans</v>
          </cell>
          <cell r="DU208" t="str">
            <v>Product</v>
          </cell>
          <cell r="DV208" t="str">
            <v>Sum Stat Amt</v>
          </cell>
          <cell r="DW208" t="str">
            <v>Period</v>
          </cell>
          <cell r="DX208" t="str">
            <v>Date</v>
          </cell>
        </row>
        <row r="209">
          <cell r="N209">
            <v>217</v>
          </cell>
          <cell r="O209">
            <v>416</v>
          </cell>
          <cell r="R209">
            <v>40939</v>
          </cell>
          <cell r="X209">
            <v>217</v>
          </cell>
          <cell r="Y209">
            <v>416</v>
          </cell>
          <cell r="AB209">
            <v>40968</v>
          </cell>
          <cell r="AH209">
            <v>217</v>
          </cell>
          <cell r="AI209">
            <v>416</v>
          </cell>
          <cell r="AL209">
            <v>40999</v>
          </cell>
          <cell r="AR209">
            <v>217</v>
          </cell>
          <cell r="AS209">
            <v>416</v>
          </cell>
          <cell r="AV209">
            <v>41029</v>
          </cell>
          <cell r="BB209">
            <v>217</v>
          </cell>
          <cell r="BC209">
            <v>416</v>
          </cell>
          <cell r="BF209">
            <v>41060</v>
          </cell>
          <cell r="BL209">
            <v>217</v>
          </cell>
          <cell r="BM209">
            <v>416</v>
          </cell>
          <cell r="BP209">
            <v>41090</v>
          </cell>
          <cell r="BV209">
            <v>217</v>
          </cell>
          <cell r="BW209">
            <v>416</v>
          </cell>
          <cell r="BZ209">
            <v>41121</v>
          </cell>
          <cell r="CF209">
            <v>217</v>
          </cell>
          <cell r="CG209">
            <v>416</v>
          </cell>
          <cell r="CJ209">
            <v>41152</v>
          </cell>
          <cell r="CP209">
            <v>217</v>
          </cell>
          <cell r="CQ209">
            <v>416</v>
          </cell>
          <cell r="CT209">
            <v>41182</v>
          </cell>
          <cell r="CZ209">
            <v>217</v>
          </cell>
          <cell r="DA209">
            <v>416</v>
          </cell>
          <cell r="DD209">
            <v>41213</v>
          </cell>
          <cell r="DJ209">
            <v>217</v>
          </cell>
          <cell r="DK209">
            <v>416</v>
          </cell>
          <cell r="DN209">
            <v>41243</v>
          </cell>
          <cell r="DT209">
            <v>217</v>
          </cell>
          <cell r="DU209">
            <v>416</v>
          </cell>
          <cell r="DX209">
            <v>41274</v>
          </cell>
        </row>
        <row r="211">
          <cell r="K211" t="str">
            <v>Account</v>
          </cell>
          <cell r="L211" t="str">
            <v>Dept</v>
          </cell>
          <cell r="M211" t="str">
            <v>Sum Amount</v>
          </cell>
          <cell r="N211" t="str">
            <v>Trans</v>
          </cell>
          <cell r="O211" t="str">
            <v>Product</v>
          </cell>
          <cell r="P211" t="str">
            <v>Sum Stat Amt</v>
          </cell>
          <cell r="Q211" t="str">
            <v>Period</v>
          </cell>
          <cell r="R211" t="str">
            <v>Date</v>
          </cell>
          <cell r="U211" t="str">
            <v>Account</v>
          </cell>
          <cell r="V211" t="str">
            <v>Dept</v>
          </cell>
          <cell r="W211" t="str">
            <v>Sum Amount</v>
          </cell>
          <cell r="X211" t="str">
            <v>Trans</v>
          </cell>
          <cell r="Y211" t="str">
            <v>Product</v>
          </cell>
          <cell r="Z211" t="str">
            <v>Sum Stat Amt</v>
          </cell>
          <cell r="AA211" t="str">
            <v>Period</v>
          </cell>
          <cell r="AB211" t="str">
            <v>Date</v>
          </cell>
          <cell r="AE211" t="str">
            <v>Account</v>
          </cell>
          <cell r="AF211" t="str">
            <v>Dept</v>
          </cell>
          <cell r="AG211" t="str">
            <v>Sum Amount</v>
          </cell>
          <cell r="AH211" t="str">
            <v>Trans</v>
          </cell>
          <cell r="AI211" t="str">
            <v>Product</v>
          </cell>
          <cell r="AJ211" t="str">
            <v>Sum Stat Amt</v>
          </cell>
          <cell r="AK211" t="str">
            <v>Period</v>
          </cell>
          <cell r="AL211" t="str">
            <v>Date</v>
          </cell>
          <cell r="AO211" t="str">
            <v>Account</v>
          </cell>
          <cell r="AP211" t="str">
            <v>Dept</v>
          </cell>
          <cell r="AQ211" t="str">
            <v>Sum Amount</v>
          </cell>
          <cell r="AR211" t="str">
            <v>Trans</v>
          </cell>
          <cell r="AS211" t="str">
            <v>Product</v>
          </cell>
          <cell r="AT211" t="str">
            <v>Sum Stat Amt</v>
          </cell>
          <cell r="AU211" t="str">
            <v>Period</v>
          </cell>
          <cell r="AV211" t="str">
            <v>Date</v>
          </cell>
          <cell r="AY211" t="str">
            <v>Account</v>
          </cell>
          <cell r="AZ211" t="str">
            <v>Dept</v>
          </cell>
          <cell r="BA211" t="str">
            <v>Sum Amount</v>
          </cell>
          <cell r="BB211" t="str">
            <v>Trans</v>
          </cell>
          <cell r="BC211" t="str">
            <v>Product</v>
          </cell>
          <cell r="BD211" t="str">
            <v>Sum Stat Amt</v>
          </cell>
          <cell r="BE211" t="str">
            <v>Period</v>
          </cell>
          <cell r="BF211" t="str">
            <v>Date</v>
          </cell>
          <cell r="BI211" t="str">
            <v>Account</v>
          </cell>
          <cell r="BJ211" t="str">
            <v>Dept</v>
          </cell>
          <cell r="BK211" t="str">
            <v>Sum Amount</v>
          </cell>
          <cell r="BL211" t="str">
            <v>Trans</v>
          </cell>
          <cell r="BM211" t="str">
            <v>Product</v>
          </cell>
          <cell r="BN211" t="str">
            <v>Sum Stat Amt</v>
          </cell>
          <cell r="BO211" t="str">
            <v>Period</v>
          </cell>
          <cell r="BP211" t="str">
            <v>Date</v>
          </cell>
          <cell r="BS211" t="str">
            <v>Account</v>
          </cell>
          <cell r="BT211" t="str">
            <v>Dept</v>
          </cell>
          <cell r="BU211" t="str">
            <v>Sum Amount</v>
          </cell>
          <cell r="BV211" t="str">
            <v>Trans</v>
          </cell>
          <cell r="BW211" t="str">
            <v>Product</v>
          </cell>
          <cell r="BX211" t="str">
            <v>Sum Stat Amt</v>
          </cell>
          <cell r="BY211" t="str">
            <v>Period</v>
          </cell>
          <cell r="BZ211" t="str">
            <v>Date</v>
          </cell>
          <cell r="CC211" t="str">
            <v>Account</v>
          </cell>
          <cell r="CD211" t="str">
            <v>Dept</v>
          </cell>
          <cell r="CE211" t="str">
            <v>Sum Amount</v>
          </cell>
          <cell r="CF211" t="str">
            <v>Trans</v>
          </cell>
          <cell r="CG211" t="str">
            <v>Product</v>
          </cell>
          <cell r="CH211" t="str">
            <v>Sum Stat Amt</v>
          </cell>
          <cell r="CI211" t="str">
            <v>Period</v>
          </cell>
          <cell r="CJ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W211" t="str">
            <v>Account</v>
          </cell>
          <cell r="CX211" t="str">
            <v>Dept</v>
          </cell>
          <cell r="CY211" t="str">
            <v>Sum Amount</v>
          </cell>
          <cell r="CZ211" t="str">
            <v>Trans</v>
          </cell>
          <cell r="DA211" t="str">
            <v>Product</v>
          </cell>
          <cell r="DB211" t="str">
            <v>Sum Stat Amt</v>
          </cell>
          <cell r="DC211" t="str">
            <v>Period</v>
          </cell>
          <cell r="DD211" t="str">
            <v>Date</v>
          </cell>
          <cell r="DG211" t="str">
            <v>Account</v>
          </cell>
          <cell r="DH211" t="str">
            <v>Dept</v>
          </cell>
          <cell r="DI211" t="str">
            <v>Sum Amount</v>
          </cell>
          <cell r="DJ211" t="str">
            <v>Trans</v>
          </cell>
          <cell r="DK211" t="str">
            <v>Product</v>
          </cell>
          <cell r="DL211" t="str">
            <v>Sum Stat Amt</v>
          </cell>
          <cell r="DM211" t="str">
            <v>Period</v>
          </cell>
          <cell r="DN211" t="str">
            <v>Date</v>
          </cell>
          <cell r="DQ211" t="str">
            <v>Account</v>
          </cell>
          <cell r="DR211" t="str">
            <v>Dept</v>
          </cell>
          <cell r="DS211" t="str">
            <v>Sum Amount</v>
          </cell>
          <cell r="DT211" t="str">
            <v>Trans</v>
          </cell>
          <cell r="DU211" t="str">
            <v>Product</v>
          </cell>
          <cell r="DV211" t="str">
            <v>Sum Stat Amt</v>
          </cell>
          <cell r="DW211" t="str">
            <v>Period</v>
          </cell>
          <cell r="DX211" t="str">
            <v>Date</v>
          </cell>
        </row>
        <row r="212">
          <cell r="N212">
            <v>210</v>
          </cell>
          <cell r="O212">
            <v>453</v>
          </cell>
          <cell r="R212">
            <v>40939</v>
          </cell>
          <cell r="X212">
            <v>210</v>
          </cell>
          <cell r="Y212">
            <v>453</v>
          </cell>
          <cell r="AB212">
            <v>40968</v>
          </cell>
          <cell r="AH212">
            <v>210</v>
          </cell>
          <cell r="AI212">
            <v>453</v>
          </cell>
          <cell r="AL212">
            <v>40999</v>
          </cell>
          <cell r="AR212">
            <v>210</v>
          </cell>
          <cell r="AS212">
            <v>453</v>
          </cell>
          <cell r="AV212">
            <v>41029</v>
          </cell>
          <cell r="BB212">
            <v>210</v>
          </cell>
          <cell r="BC212">
            <v>453</v>
          </cell>
          <cell r="BF212">
            <v>41060</v>
          </cell>
          <cell r="BL212">
            <v>210</v>
          </cell>
          <cell r="BM212">
            <v>453</v>
          </cell>
          <cell r="BP212">
            <v>41090</v>
          </cell>
          <cell r="BV212">
            <v>210</v>
          </cell>
          <cell r="BW212">
            <v>453</v>
          </cell>
          <cell r="BZ212">
            <v>41121</v>
          </cell>
          <cell r="CF212">
            <v>210</v>
          </cell>
          <cell r="CG212">
            <v>453</v>
          </cell>
          <cell r="CJ212">
            <v>41152</v>
          </cell>
          <cell r="CP212">
            <v>210</v>
          </cell>
          <cell r="CQ212">
            <v>453</v>
          </cell>
          <cell r="CT212">
            <v>41182</v>
          </cell>
          <cell r="CZ212">
            <v>210</v>
          </cell>
          <cell r="DA212">
            <v>453</v>
          </cell>
          <cell r="DD212">
            <v>41213</v>
          </cell>
          <cell r="DJ212">
            <v>210</v>
          </cell>
          <cell r="DK212">
            <v>453</v>
          </cell>
          <cell r="DN212">
            <v>41243</v>
          </cell>
          <cell r="DT212">
            <v>210</v>
          </cell>
          <cell r="DU212">
            <v>453</v>
          </cell>
          <cell r="DX212">
            <v>41274</v>
          </cell>
        </row>
      </sheetData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  <cell r="O3">
            <v>39844</v>
          </cell>
          <cell r="P3">
            <v>39872</v>
          </cell>
          <cell r="Q3">
            <v>39903</v>
          </cell>
          <cell r="R3">
            <v>39933</v>
          </cell>
          <cell r="S3">
            <v>39964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  <cell r="O4">
            <v>2.6896300000000002</v>
          </cell>
          <cell r="P4">
            <v>2.6896300000000002</v>
          </cell>
          <cell r="Q4">
            <v>2.6896300000000002</v>
          </cell>
          <cell r="R4">
            <v>4.9603099999999998</v>
          </cell>
          <cell r="S4">
            <v>4.9603099999999998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  <cell r="O5">
            <v>0.91618999999999995</v>
          </cell>
          <cell r="P5">
            <v>0.91618999999999995</v>
          </cell>
          <cell r="Q5">
            <v>0.83467999999999998</v>
          </cell>
          <cell r="R5">
            <v>0.83467999999999998</v>
          </cell>
          <cell r="S5">
            <v>0.83467999999999998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  <cell r="O6">
            <v>5.6968100000000002</v>
          </cell>
          <cell r="P6">
            <v>5.6968100000000002</v>
          </cell>
          <cell r="Q6">
            <v>4.1927000000000003</v>
          </cell>
          <cell r="R6">
            <v>4.1927000000000003</v>
          </cell>
          <cell r="S6">
            <v>4.1927000000000003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  <cell r="O11">
            <v>39844</v>
          </cell>
          <cell r="P11">
            <v>39872</v>
          </cell>
          <cell r="Q11">
            <v>39903</v>
          </cell>
          <cell r="R11">
            <v>39933</v>
          </cell>
          <cell r="S11">
            <v>39964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  <cell r="O12">
            <v>3.12737</v>
          </cell>
          <cell r="P12">
            <v>3.12737</v>
          </cell>
          <cell r="Q12">
            <v>3.12737</v>
          </cell>
          <cell r="R12">
            <v>3.12737</v>
          </cell>
          <cell r="S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  <cell r="O13">
            <v>6.2275600000000004</v>
          </cell>
          <cell r="P13">
            <v>6.2275600000000004</v>
          </cell>
          <cell r="Q13">
            <v>5.1759300000000001</v>
          </cell>
          <cell r="R13">
            <v>5.1759300000000001</v>
          </cell>
          <cell r="S13">
            <v>5.1759300000000001</v>
          </cell>
        </row>
      </sheetData>
      <sheetData sheetId="5" refreshError="1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01990</v>
          </cell>
          <cell r="D2" t="str">
            <v>200</v>
          </cell>
          <cell r="E2" t="str">
            <v>2008-06-30</v>
          </cell>
          <cell r="F2" t="str">
            <v>470</v>
          </cell>
          <cell r="G2">
            <v>6448.8</v>
          </cell>
          <cell r="H2">
            <v>1212.92</v>
          </cell>
        </row>
        <row r="3">
          <cell r="A3" t="str">
            <v>481003</v>
          </cell>
          <cell r="B3" t="str">
            <v>01953</v>
          </cell>
          <cell r="D3" t="str">
            <v>200</v>
          </cell>
          <cell r="E3" t="str">
            <v>2008-06-30</v>
          </cell>
          <cell r="F3" t="str">
            <v>470</v>
          </cell>
          <cell r="G3">
            <v>16385.740000000002</v>
          </cell>
          <cell r="H3">
            <v>3081.93</v>
          </cell>
        </row>
        <row r="4">
          <cell r="A4" t="str">
            <v>481003</v>
          </cell>
          <cell r="B4" t="str">
            <v>01986</v>
          </cell>
          <cell r="D4" t="str">
            <v>200</v>
          </cell>
          <cell r="E4" t="str">
            <v>2008-06-30</v>
          </cell>
          <cell r="F4" t="str">
            <v>470</v>
          </cell>
          <cell r="G4">
            <v>4661.8900000000003</v>
          </cell>
          <cell r="H4">
            <v>876.82</v>
          </cell>
        </row>
        <row r="5">
          <cell r="A5" t="str">
            <v>481003</v>
          </cell>
          <cell r="B5" t="str">
            <v>01974</v>
          </cell>
          <cell r="D5" t="str">
            <v>200</v>
          </cell>
          <cell r="E5" t="str">
            <v>2008-06-30</v>
          </cell>
          <cell r="F5" t="str">
            <v>470</v>
          </cell>
          <cell r="G5">
            <v>10231.93</v>
          </cell>
          <cell r="H5">
            <v>1924.42</v>
          </cell>
        </row>
        <row r="6">
          <cell r="A6" t="str">
            <v>481003</v>
          </cell>
          <cell r="B6" t="str">
            <v>01988</v>
          </cell>
          <cell r="D6" t="str">
            <v>200</v>
          </cell>
          <cell r="E6" t="str">
            <v>2008-06-30</v>
          </cell>
          <cell r="F6" t="str">
            <v>470</v>
          </cell>
          <cell r="G6">
            <v>4699.5600000000004</v>
          </cell>
          <cell r="H6">
            <v>882.53</v>
          </cell>
        </row>
        <row r="7">
          <cell r="A7" t="str">
            <v>481003</v>
          </cell>
          <cell r="B7" t="str">
            <v>01993</v>
          </cell>
          <cell r="D7" t="str">
            <v>200</v>
          </cell>
          <cell r="E7" t="str">
            <v>2008-06-30</v>
          </cell>
          <cell r="F7" t="str">
            <v>470</v>
          </cell>
          <cell r="G7">
            <v>1751.48</v>
          </cell>
          <cell r="H7">
            <v>279.88</v>
          </cell>
        </row>
        <row r="8">
          <cell r="A8" t="str">
            <v>481003</v>
          </cell>
          <cell r="B8" t="str">
            <v>01943</v>
          </cell>
          <cell r="D8" t="str">
            <v>200</v>
          </cell>
          <cell r="E8" t="str">
            <v>2008-06-30</v>
          </cell>
          <cell r="F8" t="str">
            <v>470</v>
          </cell>
          <cell r="G8">
            <v>741.84</v>
          </cell>
          <cell r="H8">
            <v>115.32</v>
          </cell>
        </row>
        <row r="9">
          <cell r="A9" t="str">
            <v>481003</v>
          </cell>
          <cell r="B9" t="str">
            <v>01943</v>
          </cell>
          <cell r="D9" t="str">
            <v>200</v>
          </cell>
          <cell r="E9" t="str">
            <v>2008-06-30</v>
          </cell>
          <cell r="F9" t="str">
            <v>472B</v>
          </cell>
          <cell r="G9">
            <v>1704.08</v>
          </cell>
          <cell r="H9">
            <v>318.39</v>
          </cell>
        </row>
        <row r="10">
          <cell r="A10" t="str">
            <v>481003</v>
          </cell>
          <cell r="B10" t="str">
            <v>01954</v>
          </cell>
          <cell r="D10" t="str">
            <v>200</v>
          </cell>
          <cell r="E10" t="str">
            <v>2008-06-30</v>
          </cell>
          <cell r="F10" t="str">
            <v>472B</v>
          </cell>
          <cell r="G10">
            <v>30.42</v>
          </cell>
          <cell r="H10">
            <v>5.64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2008-06-30</v>
          </cell>
          <cell r="F11" t="str">
            <v>472B</v>
          </cell>
          <cell r="G11">
            <v>21353</v>
          </cell>
          <cell r="H11">
            <v>3925.9</v>
          </cell>
        </row>
        <row r="12">
          <cell r="A12" t="str">
            <v>481003</v>
          </cell>
          <cell r="B12" t="str">
            <v>01991</v>
          </cell>
          <cell r="D12" t="str">
            <v>200</v>
          </cell>
          <cell r="E12" t="str">
            <v>2008-06-30</v>
          </cell>
          <cell r="F12" t="str">
            <v>472B</v>
          </cell>
          <cell r="G12">
            <v>58.5</v>
          </cell>
          <cell r="H12">
            <v>10.85</v>
          </cell>
        </row>
        <row r="13">
          <cell r="A13" t="str">
            <v>481003</v>
          </cell>
          <cell r="B13" t="str">
            <v>01959</v>
          </cell>
          <cell r="D13" t="str">
            <v>200</v>
          </cell>
          <cell r="E13" t="str">
            <v>2008-06-30</v>
          </cell>
          <cell r="F13" t="str">
            <v>549A</v>
          </cell>
          <cell r="G13">
            <v>0</v>
          </cell>
          <cell r="H13">
            <v>0</v>
          </cell>
        </row>
        <row r="14">
          <cell r="A14" t="str">
            <v>481003</v>
          </cell>
          <cell r="B14" t="str">
            <v>01943</v>
          </cell>
          <cell r="D14" t="str">
            <v>200</v>
          </cell>
          <cell r="E14" t="str">
            <v>2008-06-30</v>
          </cell>
          <cell r="F14" t="str">
            <v>549A</v>
          </cell>
          <cell r="G14">
            <v>-921.05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2008-06-30</v>
          </cell>
          <cell r="F15" t="str">
            <v>549A</v>
          </cell>
          <cell r="G15">
            <v>-1849.7</v>
          </cell>
          <cell r="H15">
            <v>0</v>
          </cell>
        </row>
        <row r="16">
          <cell r="A16" t="str">
            <v>481003</v>
          </cell>
          <cell r="B16" t="str">
            <v>01991</v>
          </cell>
          <cell r="D16" t="str">
            <v>200</v>
          </cell>
          <cell r="E16" t="str">
            <v>2008-06-30</v>
          </cell>
          <cell r="F16" t="str">
            <v>549A</v>
          </cell>
          <cell r="G16">
            <v>-16.55</v>
          </cell>
          <cell r="H16">
            <v>0</v>
          </cell>
        </row>
        <row r="17">
          <cell r="A17" t="str">
            <v>481003</v>
          </cell>
          <cell r="B17" t="str">
            <v>01993</v>
          </cell>
          <cell r="D17" t="str">
            <v>200</v>
          </cell>
          <cell r="E17" t="str">
            <v>2008-06-30</v>
          </cell>
          <cell r="F17" t="str">
            <v>549A</v>
          </cell>
          <cell r="G17">
            <v>-426.82</v>
          </cell>
          <cell r="H17">
            <v>0</v>
          </cell>
        </row>
        <row r="18">
          <cell r="A18" t="str">
            <v>481003</v>
          </cell>
          <cell r="B18" t="str">
            <v>01954</v>
          </cell>
          <cell r="D18" t="str">
            <v>200</v>
          </cell>
          <cell r="E18" t="str">
            <v>2008-06-30</v>
          </cell>
          <cell r="F18" t="str">
            <v>549A</v>
          </cell>
          <cell r="G18">
            <v>-8.6</v>
          </cell>
          <cell r="H18">
            <v>0</v>
          </cell>
        </row>
        <row r="19">
          <cell r="A19" t="str">
            <v>481003</v>
          </cell>
          <cell r="B19" t="str">
            <v>01953</v>
          </cell>
          <cell r="D19" t="str">
            <v>200</v>
          </cell>
          <cell r="E19" t="str">
            <v>2008-06-30</v>
          </cell>
          <cell r="F19" t="str">
            <v>549A</v>
          </cell>
          <cell r="G19">
            <v>-10686.94</v>
          </cell>
          <cell r="H19">
            <v>0</v>
          </cell>
        </row>
        <row r="20">
          <cell r="A20" t="str">
            <v>481003</v>
          </cell>
          <cell r="B20" t="str">
            <v>01986</v>
          </cell>
          <cell r="D20" t="str">
            <v>200</v>
          </cell>
          <cell r="E20" t="str">
            <v>2008-06-30</v>
          </cell>
          <cell r="F20" t="str">
            <v>549A</v>
          </cell>
          <cell r="G20">
            <v>-1337.15</v>
          </cell>
          <cell r="H20">
            <v>0</v>
          </cell>
        </row>
        <row r="21">
          <cell r="A21" t="str">
            <v>481003</v>
          </cell>
          <cell r="B21" t="str">
            <v>01989</v>
          </cell>
          <cell r="D21" t="str">
            <v>200</v>
          </cell>
          <cell r="E21" t="str">
            <v>2008-06-30</v>
          </cell>
          <cell r="F21" t="str">
            <v>BINGV31330</v>
          </cell>
          <cell r="G21">
            <v>3276.85</v>
          </cell>
          <cell r="H21">
            <v>411.96</v>
          </cell>
        </row>
        <row r="22">
          <cell r="A22" t="str">
            <v>481003</v>
          </cell>
          <cell r="B22" t="str">
            <v>01988</v>
          </cell>
          <cell r="D22" t="str">
            <v>200</v>
          </cell>
          <cell r="E22" t="str">
            <v>2008-06-30</v>
          </cell>
          <cell r="F22" t="str">
            <v>BINGV31330</v>
          </cell>
          <cell r="G22">
            <v>7274.88</v>
          </cell>
          <cell r="H22">
            <v>914.61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2008-06-30</v>
          </cell>
          <cell r="F23" t="str">
            <v>BINGV31330</v>
          </cell>
          <cell r="G23">
            <v>25262.86</v>
          </cell>
          <cell r="H23">
            <v>3176</v>
          </cell>
        </row>
        <row r="24">
          <cell r="A24" t="str">
            <v>481003</v>
          </cell>
          <cell r="B24" t="str">
            <v>01968</v>
          </cell>
          <cell r="D24" t="str">
            <v>200</v>
          </cell>
          <cell r="E24" t="str">
            <v>2008-06-30</v>
          </cell>
          <cell r="F24" t="str">
            <v>BINGV31330</v>
          </cell>
          <cell r="G24">
            <v>3435.3</v>
          </cell>
          <cell r="H24">
            <v>431.88</v>
          </cell>
        </row>
        <row r="25">
          <cell r="A25" t="str">
            <v>481003</v>
          </cell>
          <cell r="B25" t="str">
            <v>01994</v>
          </cell>
          <cell r="D25" t="str">
            <v>200</v>
          </cell>
          <cell r="E25" t="str">
            <v>2008-06-30</v>
          </cell>
          <cell r="F25" t="str">
            <v>BINGV31330</v>
          </cell>
          <cell r="G25">
            <v>15061.94</v>
          </cell>
          <cell r="H25">
            <v>1893.56</v>
          </cell>
        </row>
        <row r="26">
          <cell r="A26" t="str">
            <v>481003</v>
          </cell>
          <cell r="B26" t="str">
            <v>01976</v>
          </cell>
          <cell r="D26" t="str">
            <v>200</v>
          </cell>
          <cell r="E26" t="str">
            <v>2008-06-30</v>
          </cell>
          <cell r="F26" t="str">
            <v>BINGV31330</v>
          </cell>
          <cell r="G26">
            <v>16095.05</v>
          </cell>
          <cell r="H26">
            <v>2023.44</v>
          </cell>
        </row>
        <row r="27">
          <cell r="A27" t="str">
            <v>481003</v>
          </cell>
          <cell r="B27" t="str">
            <v>01980</v>
          </cell>
          <cell r="D27" t="str">
            <v>200</v>
          </cell>
          <cell r="E27" t="str">
            <v>2008-06-30</v>
          </cell>
          <cell r="F27" t="str">
            <v>BINGV31330</v>
          </cell>
          <cell r="G27">
            <v>335.99</v>
          </cell>
          <cell r="H27">
            <v>42.24</v>
          </cell>
        </row>
        <row r="28">
          <cell r="A28" t="str">
            <v>481003</v>
          </cell>
          <cell r="B28" t="str">
            <v>01987</v>
          </cell>
          <cell r="D28" t="str">
            <v>200</v>
          </cell>
          <cell r="E28" t="str">
            <v>2008-06-30</v>
          </cell>
          <cell r="F28" t="str">
            <v>BINGV31330</v>
          </cell>
          <cell r="G28">
            <v>20481.46</v>
          </cell>
          <cell r="H28">
            <v>2574.9499999999998</v>
          </cell>
        </row>
        <row r="29">
          <cell r="A29" t="str">
            <v>481003</v>
          </cell>
          <cell r="B29" t="str">
            <v>01978</v>
          </cell>
          <cell r="D29" t="str">
            <v>200</v>
          </cell>
          <cell r="E29" t="str">
            <v>2008-06-30</v>
          </cell>
          <cell r="F29" t="str">
            <v>BINGV31330</v>
          </cell>
          <cell r="G29">
            <v>8667.7099999999991</v>
          </cell>
          <cell r="H29">
            <v>1089.72</v>
          </cell>
        </row>
        <row r="30">
          <cell r="A30" t="str">
            <v>481003</v>
          </cell>
          <cell r="B30" t="str">
            <v>01970</v>
          </cell>
          <cell r="D30" t="str">
            <v>200</v>
          </cell>
          <cell r="E30" t="str">
            <v>2008-06-30</v>
          </cell>
          <cell r="F30" t="str">
            <v>BINGV31330</v>
          </cell>
          <cell r="G30">
            <v>3578.18</v>
          </cell>
          <cell r="H30">
            <v>449.84</v>
          </cell>
        </row>
        <row r="31">
          <cell r="A31" t="str">
            <v>481003</v>
          </cell>
          <cell r="B31" t="str">
            <v>01971</v>
          </cell>
          <cell r="D31" t="str">
            <v>200</v>
          </cell>
          <cell r="E31" t="str">
            <v>2008-06-30</v>
          </cell>
          <cell r="F31" t="str">
            <v>BINGV31330</v>
          </cell>
          <cell r="G31">
            <v>8177.86</v>
          </cell>
          <cell r="H31">
            <v>1028.1600000000001</v>
          </cell>
        </row>
        <row r="32">
          <cell r="A32" t="str">
            <v>481003</v>
          </cell>
          <cell r="B32" t="str">
            <v>01969</v>
          </cell>
          <cell r="D32" t="str">
            <v>200</v>
          </cell>
          <cell r="E32" t="str">
            <v>2008-06-30</v>
          </cell>
          <cell r="F32" t="str">
            <v>BINGV31330</v>
          </cell>
          <cell r="G32">
            <v>5209.1499999999996</v>
          </cell>
          <cell r="H32">
            <v>654.9</v>
          </cell>
        </row>
        <row r="33">
          <cell r="A33" t="str">
            <v>481003</v>
          </cell>
          <cell r="B33" t="str">
            <v>01977</v>
          </cell>
          <cell r="D33" t="str">
            <v>200</v>
          </cell>
          <cell r="E33" t="str">
            <v>2008-06-30</v>
          </cell>
          <cell r="F33" t="str">
            <v>BINGV31330</v>
          </cell>
          <cell r="G33">
            <v>7312.55</v>
          </cell>
          <cell r="H33">
            <v>919.32</v>
          </cell>
        </row>
        <row r="34">
          <cell r="A34" t="str">
            <v>481003</v>
          </cell>
          <cell r="B34" t="str">
            <v>01992</v>
          </cell>
          <cell r="D34" t="str">
            <v>200</v>
          </cell>
          <cell r="E34" t="str">
            <v>2008-06-30</v>
          </cell>
          <cell r="F34" t="str">
            <v>BINGV31330</v>
          </cell>
          <cell r="G34">
            <v>22618.53</v>
          </cell>
          <cell r="H34">
            <v>2843.56</v>
          </cell>
        </row>
        <row r="35">
          <cell r="A35" t="str">
            <v>481003</v>
          </cell>
          <cell r="B35" t="str">
            <v>01973</v>
          </cell>
          <cell r="D35" t="str">
            <v>200</v>
          </cell>
          <cell r="E35" t="str">
            <v>2008-06-30</v>
          </cell>
          <cell r="F35" t="str">
            <v>BINGV31330</v>
          </cell>
          <cell r="G35">
            <v>13188.54</v>
          </cell>
          <cell r="H35">
            <v>1658.04</v>
          </cell>
        </row>
        <row r="36">
          <cell r="A36" t="str">
            <v>481003</v>
          </cell>
          <cell r="B36" t="str">
            <v>01952</v>
          </cell>
          <cell r="D36" t="str">
            <v>200</v>
          </cell>
          <cell r="E36" t="str">
            <v>2008-06-30</v>
          </cell>
          <cell r="F36" t="str">
            <v>BINGV31330</v>
          </cell>
          <cell r="G36">
            <v>20362.12</v>
          </cell>
          <cell r="H36">
            <v>2559.89</v>
          </cell>
        </row>
        <row r="37">
          <cell r="A37" t="str">
            <v>481003</v>
          </cell>
          <cell r="B37" t="str">
            <v>01953</v>
          </cell>
          <cell r="D37" t="str">
            <v>200</v>
          </cell>
          <cell r="E37" t="str">
            <v>2008-07-31</v>
          </cell>
          <cell r="F37" t="str">
            <v>470</v>
          </cell>
          <cell r="G37">
            <v>26772.09</v>
          </cell>
          <cell r="H37">
            <v>3888.85</v>
          </cell>
        </row>
        <row r="38">
          <cell r="A38" t="str">
            <v>481003</v>
          </cell>
          <cell r="B38" t="str">
            <v>01990</v>
          </cell>
          <cell r="D38" t="str">
            <v>200</v>
          </cell>
          <cell r="E38" t="str">
            <v>2008-07-31</v>
          </cell>
          <cell r="F38" t="str">
            <v>470</v>
          </cell>
          <cell r="G38">
            <v>7014.12</v>
          </cell>
          <cell r="H38">
            <v>1000.07</v>
          </cell>
        </row>
        <row r="39">
          <cell r="A39" t="str">
            <v>481003</v>
          </cell>
          <cell r="B39" t="str">
            <v>01986</v>
          </cell>
          <cell r="D39" t="str">
            <v>200</v>
          </cell>
          <cell r="E39" t="str">
            <v>2008-07-31</v>
          </cell>
          <cell r="F39" t="str">
            <v>470</v>
          </cell>
          <cell r="G39">
            <v>7361</v>
          </cell>
          <cell r="H39">
            <v>1075.6600000000001</v>
          </cell>
        </row>
        <row r="40">
          <cell r="A40" t="str">
            <v>481003</v>
          </cell>
          <cell r="B40" t="str">
            <v>01988</v>
          </cell>
          <cell r="D40" t="str">
            <v>200</v>
          </cell>
          <cell r="E40" t="str">
            <v>2008-07-31</v>
          </cell>
          <cell r="F40" t="str">
            <v>470</v>
          </cell>
          <cell r="G40">
            <v>6166.87</v>
          </cell>
          <cell r="H40">
            <v>901.8</v>
          </cell>
        </row>
        <row r="41">
          <cell r="A41" t="str">
            <v>481003</v>
          </cell>
          <cell r="B41" t="str">
            <v>01974</v>
          </cell>
          <cell r="D41" t="str">
            <v>200</v>
          </cell>
          <cell r="E41" t="str">
            <v>2008-07-31</v>
          </cell>
          <cell r="F41" t="str">
            <v>470</v>
          </cell>
          <cell r="G41">
            <v>16918.509999999998</v>
          </cell>
          <cell r="H41">
            <v>2474.66</v>
          </cell>
        </row>
        <row r="42">
          <cell r="A42" t="str">
            <v>481003</v>
          </cell>
          <cell r="B42" t="str">
            <v>01993</v>
          </cell>
          <cell r="D42" t="str">
            <v>200</v>
          </cell>
          <cell r="E42" t="str">
            <v>2008-07-31</v>
          </cell>
          <cell r="F42" t="str">
            <v>470</v>
          </cell>
          <cell r="G42">
            <v>3791.79</v>
          </cell>
          <cell r="H42">
            <v>390.69</v>
          </cell>
        </row>
        <row r="43">
          <cell r="A43" t="str">
            <v>481003</v>
          </cell>
          <cell r="B43" t="str">
            <v>01943</v>
          </cell>
          <cell r="D43" t="str">
            <v>200</v>
          </cell>
          <cell r="E43" t="str">
            <v>2008-07-31</v>
          </cell>
          <cell r="F43" t="str">
            <v>470</v>
          </cell>
          <cell r="G43">
            <v>1184.71</v>
          </cell>
          <cell r="H43">
            <v>120.2</v>
          </cell>
        </row>
        <row r="44">
          <cell r="A44" t="str">
            <v>481003</v>
          </cell>
          <cell r="B44" t="str">
            <v>01953</v>
          </cell>
          <cell r="D44" t="str">
            <v>200</v>
          </cell>
          <cell r="E44" t="str">
            <v>2008-07-31</v>
          </cell>
          <cell r="F44" t="str">
            <v>472B</v>
          </cell>
          <cell r="G44">
            <v>35324.15</v>
          </cell>
          <cell r="H44">
            <v>4837.5600000000004</v>
          </cell>
        </row>
        <row r="45">
          <cell r="A45" t="str">
            <v>481003</v>
          </cell>
          <cell r="B45" t="str">
            <v>01954</v>
          </cell>
          <cell r="D45" t="str">
            <v>200</v>
          </cell>
          <cell r="E45" t="str">
            <v>2008-07-31</v>
          </cell>
          <cell r="F45" t="str">
            <v>472B</v>
          </cell>
          <cell r="G45">
            <v>14.19</v>
          </cell>
          <cell r="H45">
            <v>1.96</v>
          </cell>
        </row>
        <row r="46">
          <cell r="A46" t="str">
            <v>481003</v>
          </cell>
          <cell r="B46" t="str">
            <v>01943</v>
          </cell>
          <cell r="D46" t="str">
            <v>200</v>
          </cell>
          <cell r="E46" t="str">
            <v>2008-07-31</v>
          </cell>
          <cell r="F46" t="str">
            <v>472B</v>
          </cell>
          <cell r="G46">
            <v>297.92</v>
          </cell>
          <cell r="H46">
            <v>55.68</v>
          </cell>
        </row>
        <row r="47">
          <cell r="A47" t="str">
            <v>481003</v>
          </cell>
          <cell r="B47" t="str">
            <v>01991</v>
          </cell>
          <cell r="D47" t="str">
            <v>200</v>
          </cell>
          <cell r="E47" t="str">
            <v>2008-07-31</v>
          </cell>
          <cell r="F47" t="str">
            <v>472B</v>
          </cell>
          <cell r="G47">
            <v>74.7</v>
          </cell>
          <cell r="H47">
            <v>10.31</v>
          </cell>
        </row>
        <row r="48">
          <cell r="A48" t="str">
            <v>481003</v>
          </cell>
          <cell r="B48" t="str">
            <v>01959</v>
          </cell>
          <cell r="D48" t="str">
            <v>200</v>
          </cell>
          <cell r="E48" t="str">
            <v>2008-07-31</v>
          </cell>
          <cell r="F48" t="str">
            <v>549A</v>
          </cell>
          <cell r="G48">
            <v>0</v>
          </cell>
          <cell r="H48">
            <v>0</v>
          </cell>
        </row>
        <row r="49">
          <cell r="A49" t="str">
            <v>481003</v>
          </cell>
          <cell r="B49" t="str">
            <v>01943</v>
          </cell>
          <cell r="D49" t="str">
            <v>200</v>
          </cell>
          <cell r="E49" t="str">
            <v>2008-07-31</v>
          </cell>
          <cell r="F49" t="str">
            <v>549A</v>
          </cell>
          <cell r="G49">
            <v>-420.15</v>
          </cell>
          <cell r="H49">
            <v>0</v>
          </cell>
        </row>
        <row r="50">
          <cell r="A50" t="str">
            <v>481003</v>
          </cell>
          <cell r="B50" t="str">
            <v>01990</v>
          </cell>
          <cell r="D50" t="str">
            <v>200</v>
          </cell>
          <cell r="E50" t="str">
            <v>2008-07-31</v>
          </cell>
          <cell r="F50" t="str">
            <v>549A</v>
          </cell>
          <cell r="G50">
            <v>-1525.11</v>
          </cell>
          <cell r="H50">
            <v>0</v>
          </cell>
        </row>
        <row r="51">
          <cell r="A51" t="str">
            <v>481003</v>
          </cell>
          <cell r="B51" t="str">
            <v>01991</v>
          </cell>
          <cell r="D51" t="str">
            <v>200</v>
          </cell>
          <cell r="E51" t="str">
            <v>2008-07-31</v>
          </cell>
          <cell r="F51" t="str">
            <v>549A</v>
          </cell>
          <cell r="G51">
            <v>-15.72</v>
          </cell>
          <cell r="H51">
            <v>0</v>
          </cell>
        </row>
        <row r="52">
          <cell r="A52" t="str">
            <v>481003</v>
          </cell>
          <cell r="B52" t="str">
            <v>01993</v>
          </cell>
          <cell r="D52" t="str">
            <v>200</v>
          </cell>
          <cell r="E52" t="str">
            <v>2008-07-31</v>
          </cell>
          <cell r="F52" t="str">
            <v>549A</v>
          </cell>
          <cell r="G52">
            <v>-595.79999999999995</v>
          </cell>
          <cell r="H52">
            <v>0</v>
          </cell>
        </row>
        <row r="53">
          <cell r="A53" t="str">
            <v>481003</v>
          </cell>
          <cell r="B53" t="str">
            <v>01954</v>
          </cell>
          <cell r="D53" t="str">
            <v>200</v>
          </cell>
          <cell r="E53" t="str">
            <v>2008-07-31</v>
          </cell>
          <cell r="F53" t="str">
            <v>549A</v>
          </cell>
          <cell r="G53">
            <v>-2.99</v>
          </cell>
          <cell r="H53">
            <v>0</v>
          </cell>
        </row>
        <row r="54">
          <cell r="A54" t="str">
            <v>481003</v>
          </cell>
          <cell r="B54" t="str">
            <v>01953</v>
          </cell>
          <cell r="D54" t="str">
            <v>200</v>
          </cell>
          <cell r="E54" t="str">
            <v>2008-07-31</v>
          </cell>
          <cell r="F54" t="str">
            <v>549A</v>
          </cell>
          <cell r="G54">
            <v>-13307.78</v>
          </cell>
          <cell r="H54">
            <v>0</v>
          </cell>
        </row>
        <row r="55">
          <cell r="A55" t="str">
            <v>481003</v>
          </cell>
          <cell r="B55" t="str">
            <v>01986</v>
          </cell>
          <cell r="D55" t="str">
            <v>200</v>
          </cell>
          <cell r="E55" t="str">
            <v>2008-07-31</v>
          </cell>
          <cell r="F55" t="str">
            <v>549A</v>
          </cell>
          <cell r="G55">
            <v>-1640.38</v>
          </cell>
          <cell r="H55">
            <v>0</v>
          </cell>
        </row>
        <row r="56">
          <cell r="A56" t="str">
            <v>481003</v>
          </cell>
          <cell r="B56" t="str">
            <v>01976</v>
          </cell>
          <cell r="D56" t="str">
            <v>200</v>
          </cell>
          <cell r="E56" t="str">
            <v>2008-07-31</v>
          </cell>
          <cell r="F56" t="str">
            <v>BINGV31717</v>
          </cell>
          <cell r="G56">
            <v>21999.68</v>
          </cell>
          <cell r="H56">
            <v>2765.76</v>
          </cell>
        </row>
        <row r="57">
          <cell r="A57" t="str">
            <v>481003</v>
          </cell>
          <cell r="B57" t="str">
            <v>01980</v>
          </cell>
          <cell r="D57" t="str">
            <v>200</v>
          </cell>
          <cell r="E57" t="str">
            <v>2008-07-31</v>
          </cell>
          <cell r="F57" t="str">
            <v>BINGV31717</v>
          </cell>
          <cell r="G57">
            <v>36.270000000000003</v>
          </cell>
          <cell r="H57">
            <v>4.5599999999999996</v>
          </cell>
        </row>
        <row r="58">
          <cell r="A58" t="str">
            <v>481003</v>
          </cell>
          <cell r="B58" t="str">
            <v>01987</v>
          </cell>
          <cell r="D58" t="str">
            <v>200</v>
          </cell>
          <cell r="E58" t="str">
            <v>2008-07-31</v>
          </cell>
          <cell r="F58" t="str">
            <v>BINGV31717</v>
          </cell>
          <cell r="G58">
            <v>24596.720000000001</v>
          </cell>
          <cell r="H58">
            <v>3092.34</v>
          </cell>
        </row>
        <row r="59">
          <cell r="A59" t="str">
            <v>481003</v>
          </cell>
          <cell r="B59" t="str">
            <v>01978</v>
          </cell>
          <cell r="D59" t="str">
            <v>200</v>
          </cell>
          <cell r="E59" t="str">
            <v>2008-07-31</v>
          </cell>
          <cell r="F59" t="str">
            <v>BINGV31717</v>
          </cell>
          <cell r="G59">
            <v>10379.4</v>
          </cell>
          <cell r="H59">
            <v>1304.8800000000001</v>
          </cell>
        </row>
        <row r="60">
          <cell r="A60" t="str">
            <v>481003</v>
          </cell>
          <cell r="B60" t="str">
            <v>01970</v>
          </cell>
          <cell r="D60" t="str">
            <v>200</v>
          </cell>
          <cell r="E60" t="str">
            <v>2008-07-31</v>
          </cell>
          <cell r="F60" t="str">
            <v>BINGV31717</v>
          </cell>
          <cell r="G60">
            <v>3896.56</v>
          </cell>
          <cell r="H60">
            <v>489.87</v>
          </cell>
        </row>
        <row r="61">
          <cell r="A61" t="str">
            <v>481003</v>
          </cell>
          <cell r="B61" t="str">
            <v>01971</v>
          </cell>
          <cell r="D61" t="str">
            <v>200</v>
          </cell>
          <cell r="E61" t="str">
            <v>2008-07-31</v>
          </cell>
          <cell r="F61" t="str">
            <v>BINGV31717</v>
          </cell>
          <cell r="G61">
            <v>12760.93</v>
          </cell>
          <cell r="H61">
            <v>1604.28</v>
          </cell>
        </row>
        <row r="62">
          <cell r="A62" t="str">
            <v>481003</v>
          </cell>
          <cell r="B62" t="str">
            <v>01969</v>
          </cell>
          <cell r="D62" t="str">
            <v>200</v>
          </cell>
          <cell r="E62" t="str">
            <v>2008-07-31</v>
          </cell>
          <cell r="F62" t="str">
            <v>BINGV31717</v>
          </cell>
          <cell r="G62">
            <v>3746.93</v>
          </cell>
          <cell r="H62">
            <v>471.06</v>
          </cell>
        </row>
        <row r="63">
          <cell r="A63" t="str">
            <v>481003</v>
          </cell>
          <cell r="B63" t="str">
            <v>01977</v>
          </cell>
          <cell r="D63" t="str">
            <v>200</v>
          </cell>
          <cell r="E63" t="str">
            <v>2008-07-31</v>
          </cell>
          <cell r="F63" t="str">
            <v>BINGV31717</v>
          </cell>
          <cell r="G63">
            <v>9283.6200000000008</v>
          </cell>
          <cell r="H63">
            <v>1167.1199999999999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2008-07-31</v>
          </cell>
          <cell r="F64" t="str">
            <v>BINGV31717</v>
          </cell>
          <cell r="G64">
            <v>23581.59</v>
          </cell>
          <cell r="H64">
            <v>2964.63</v>
          </cell>
        </row>
        <row r="65">
          <cell r="A65" t="str">
            <v>481003</v>
          </cell>
          <cell r="B65" t="str">
            <v>01968</v>
          </cell>
          <cell r="D65" t="str">
            <v>200</v>
          </cell>
          <cell r="E65" t="str">
            <v>2008-07-31</v>
          </cell>
          <cell r="F65" t="str">
            <v>BINGV31717</v>
          </cell>
          <cell r="G65">
            <v>6320.8</v>
          </cell>
          <cell r="H65">
            <v>794.64</v>
          </cell>
        </row>
        <row r="66">
          <cell r="A66" t="str">
            <v>481003</v>
          </cell>
          <cell r="B66" t="str">
            <v>01994</v>
          </cell>
          <cell r="D66" t="str">
            <v>200</v>
          </cell>
          <cell r="E66" t="str">
            <v>2008-07-31</v>
          </cell>
          <cell r="F66" t="str">
            <v>BINGV31717</v>
          </cell>
          <cell r="G66">
            <v>9018.2099999999991</v>
          </cell>
          <cell r="H66">
            <v>1133.75</v>
          </cell>
        </row>
        <row r="67">
          <cell r="A67" t="str">
            <v>481003</v>
          </cell>
          <cell r="B67" t="str">
            <v>01995</v>
          </cell>
          <cell r="D67" t="str">
            <v>200</v>
          </cell>
          <cell r="E67" t="str">
            <v>2008-07-31</v>
          </cell>
          <cell r="F67" t="str">
            <v>BINGV31717</v>
          </cell>
          <cell r="G67">
            <v>25655.83</v>
          </cell>
          <cell r="H67">
            <v>3099.36</v>
          </cell>
        </row>
        <row r="68">
          <cell r="A68" t="str">
            <v>481003</v>
          </cell>
          <cell r="B68" t="str">
            <v>01973</v>
          </cell>
          <cell r="D68" t="str">
            <v>200</v>
          </cell>
          <cell r="E68" t="str">
            <v>2008-07-31</v>
          </cell>
          <cell r="F68" t="str">
            <v>BINGV31717</v>
          </cell>
          <cell r="G68">
            <v>34982.050000000003</v>
          </cell>
          <cell r="H68">
            <v>7398</v>
          </cell>
        </row>
        <row r="69">
          <cell r="A69" t="str">
            <v>481003</v>
          </cell>
          <cell r="B69" t="str">
            <v>01952</v>
          </cell>
          <cell r="D69" t="str">
            <v>200</v>
          </cell>
          <cell r="E69" t="str">
            <v>2008-07-31</v>
          </cell>
          <cell r="F69" t="str">
            <v>BINGV31717</v>
          </cell>
          <cell r="G69">
            <v>27819.94</v>
          </cell>
          <cell r="H69">
            <v>3497.47</v>
          </cell>
        </row>
        <row r="70">
          <cell r="A70" t="str">
            <v>481003</v>
          </cell>
          <cell r="B70" t="str">
            <v>01989</v>
          </cell>
          <cell r="D70" t="str">
            <v>200</v>
          </cell>
          <cell r="E70" t="str">
            <v>2008-07-31</v>
          </cell>
          <cell r="F70" t="str">
            <v>BINGV31717</v>
          </cell>
          <cell r="G70">
            <v>5401.61</v>
          </cell>
          <cell r="H70">
            <v>679.08</v>
          </cell>
        </row>
        <row r="71">
          <cell r="A71" t="str">
            <v>481003</v>
          </cell>
          <cell r="B71" t="str">
            <v>01988</v>
          </cell>
          <cell r="D71" t="str">
            <v>200</v>
          </cell>
          <cell r="E71" t="str">
            <v>2008-07-31</v>
          </cell>
          <cell r="F71" t="str">
            <v>BINGV31717</v>
          </cell>
          <cell r="G71">
            <v>7574.57</v>
          </cell>
          <cell r="H71">
            <v>952.29</v>
          </cell>
        </row>
        <row r="72">
          <cell r="A72" t="str">
            <v>481003</v>
          </cell>
          <cell r="B72" t="str">
            <v>01986</v>
          </cell>
          <cell r="D72" t="str">
            <v>200</v>
          </cell>
          <cell r="E72" t="str">
            <v>2008-07-31</v>
          </cell>
          <cell r="F72" t="str">
            <v>BINGV31717</v>
          </cell>
          <cell r="G72">
            <v>30266.11</v>
          </cell>
          <cell r="H72">
            <v>3805</v>
          </cell>
        </row>
        <row r="73">
          <cell r="A73" t="str">
            <v>481003</v>
          </cell>
          <cell r="B73" t="str">
            <v>01953</v>
          </cell>
          <cell r="D73" t="str">
            <v>200</v>
          </cell>
          <cell r="E73" t="str">
            <v>2008-08-31</v>
          </cell>
          <cell r="F73" t="str">
            <v>470</v>
          </cell>
          <cell r="G73">
            <v>37343.96</v>
          </cell>
          <cell r="H73">
            <v>5195.9399999999996</v>
          </cell>
        </row>
        <row r="74">
          <cell r="A74" t="str">
            <v>481003</v>
          </cell>
          <cell r="B74" t="str">
            <v>01990</v>
          </cell>
          <cell r="D74" t="str">
            <v>200</v>
          </cell>
          <cell r="E74" t="str">
            <v>2008-08-31</v>
          </cell>
          <cell r="F74" t="str">
            <v>470</v>
          </cell>
          <cell r="G74">
            <v>10449.93</v>
          </cell>
          <cell r="H74">
            <v>1453.87</v>
          </cell>
        </row>
        <row r="75">
          <cell r="A75" t="str">
            <v>481003</v>
          </cell>
          <cell r="B75" t="str">
            <v>01986</v>
          </cell>
          <cell r="D75" t="str">
            <v>200</v>
          </cell>
          <cell r="E75" t="str">
            <v>2008-08-31</v>
          </cell>
          <cell r="F75" t="str">
            <v>470</v>
          </cell>
          <cell r="G75">
            <v>10428.790000000001</v>
          </cell>
          <cell r="H75">
            <v>1450.49</v>
          </cell>
        </row>
        <row r="76">
          <cell r="A76" t="str">
            <v>481003</v>
          </cell>
          <cell r="B76" t="str">
            <v>01988</v>
          </cell>
          <cell r="D76" t="str">
            <v>200</v>
          </cell>
          <cell r="E76" t="str">
            <v>2008-08-31</v>
          </cell>
          <cell r="F76" t="str">
            <v>470</v>
          </cell>
          <cell r="G76">
            <v>7431.61</v>
          </cell>
          <cell r="H76">
            <v>1034.3499999999999</v>
          </cell>
        </row>
        <row r="77">
          <cell r="A77" t="str">
            <v>481003</v>
          </cell>
          <cell r="B77" t="str">
            <v>01974</v>
          </cell>
          <cell r="D77" t="str">
            <v>200</v>
          </cell>
          <cell r="E77" t="str">
            <v>2008-08-31</v>
          </cell>
          <cell r="F77" t="str">
            <v>470</v>
          </cell>
          <cell r="G77">
            <v>21153.59</v>
          </cell>
          <cell r="H77">
            <v>2946.86</v>
          </cell>
        </row>
        <row r="78">
          <cell r="A78" t="str">
            <v>481003</v>
          </cell>
          <cell r="B78" t="str">
            <v>01993</v>
          </cell>
          <cell r="D78" t="str">
            <v>200</v>
          </cell>
          <cell r="E78" t="str">
            <v>2008-08-31</v>
          </cell>
          <cell r="F78" t="str">
            <v>470</v>
          </cell>
          <cell r="G78">
            <v>5710.47</v>
          </cell>
          <cell r="H78">
            <v>559.39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2008-08-31</v>
          </cell>
          <cell r="F79" t="str">
            <v>470</v>
          </cell>
          <cell r="G79">
            <v>686.57</v>
          </cell>
          <cell r="H79">
            <v>65.709999999999994</v>
          </cell>
        </row>
        <row r="80">
          <cell r="A80" t="str">
            <v>481003</v>
          </cell>
          <cell r="B80" t="str">
            <v>01943</v>
          </cell>
          <cell r="D80" t="str">
            <v>200</v>
          </cell>
          <cell r="E80" t="str">
            <v>2008-08-31</v>
          </cell>
          <cell r="F80" t="str">
            <v>472B</v>
          </cell>
          <cell r="G80">
            <v>2189.6</v>
          </cell>
          <cell r="H80">
            <v>409.11</v>
          </cell>
        </row>
        <row r="81">
          <cell r="A81" t="str">
            <v>481003</v>
          </cell>
          <cell r="B81" t="str">
            <v>01953</v>
          </cell>
          <cell r="D81" t="str">
            <v>200</v>
          </cell>
          <cell r="E81" t="str">
            <v>2008-08-31</v>
          </cell>
          <cell r="F81" t="str">
            <v>472B</v>
          </cell>
          <cell r="G81">
            <v>40490.79</v>
          </cell>
          <cell r="H81">
            <v>5545.02</v>
          </cell>
        </row>
        <row r="82">
          <cell r="A82" t="str">
            <v>481003</v>
          </cell>
          <cell r="B82" t="str">
            <v>01954</v>
          </cell>
          <cell r="D82" t="str">
            <v>200</v>
          </cell>
          <cell r="E82" t="str">
            <v>2008-08-31</v>
          </cell>
          <cell r="F82" t="str">
            <v>472B</v>
          </cell>
          <cell r="G82">
            <v>31.7</v>
          </cell>
          <cell r="H82">
            <v>4.37</v>
          </cell>
        </row>
        <row r="83">
          <cell r="A83" t="str">
            <v>481003</v>
          </cell>
          <cell r="B83" t="str">
            <v>01991</v>
          </cell>
          <cell r="D83" t="str">
            <v>200</v>
          </cell>
          <cell r="E83" t="str">
            <v>2008-08-31</v>
          </cell>
          <cell r="F83" t="str">
            <v>472B</v>
          </cell>
          <cell r="G83">
            <v>76.62</v>
          </cell>
          <cell r="H83">
            <v>10.58</v>
          </cell>
        </row>
        <row r="84">
          <cell r="A84" t="str">
            <v>481003</v>
          </cell>
          <cell r="B84" t="str">
            <v>01993</v>
          </cell>
          <cell r="D84" t="str">
            <v>200</v>
          </cell>
          <cell r="E84" t="str">
            <v>2008-08-31</v>
          </cell>
          <cell r="F84" t="str">
            <v>549A</v>
          </cell>
          <cell r="G84">
            <v>-853.07</v>
          </cell>
          <cell r="H84">
            <v>0</v>
          </cell>
        </row>
        <row r="85">
          <cell r="A85" t="str">
            <v>481003</v>
          </cell>
          <cell r="B85" t="str">
            <v>01954</v>
          </cell>
          <cell r="D85" t="str">
            <v>200</v>
          </cell>
          <cell r="E85" t="str">
            <v>2008-08-31</v>
          </cell>
          <cell r="F85" t="str">
            <v>549A</v>
          </cell>
          <cell r="G85">
            <v>-6.66</v>
          </cell>
          <cell r="H85">
            <v>0</v>
          </cell>
        </row>
        <row r="86">
          <cell r="A86" t="str">
            <v>481003</v>
          </cell>
          <cell r="B86" t="str">
            <v>01953</v>
          </cell>
          <cell r="D86" t="str">
            <v>200</v>
          </cell>
          <cell r="E86" t="str">
            <v>2008-08-31</v>
          </cell>
          <cell r="F86" t="str">
            <v>549A</v>
          </cell>
          <cell r="G86">
            <v>-16379.96</v>
          </cell>
          <cell r="H86">
            <v>0</v>
          </cell>
        </row>
        <row r="87">
          <cell r="A87" t="str">
            <v>481003</v>
          </cell>
          <cell r="B87" t="str">
            <v>01986</v>
          </cell>
          <cell r="D87" t="str">
            <v>200</v>
          </cell>
          <cell r="E87" t="str">
            <v>2008-08-31</v>
          </cell>
          <cell r="F87" t="str">
            <v>549A</v>
          </cell>
          <cell r="G87">
            <v>-2212</v>
          </cell>
          <cell r="H87">
            <v>0</v>
          </cell>
        </row>
        <row r="88">
          <cell r="A88" t="str">
            <v>481003</v>
          </cell>
          <cell r="B88" t="str">
            <v>01959</v>
          </cell>
          <cell r="D88" t="str">
            <v>200</v>
          </cell>
          <cell r="E88" t="str">
            <v>2008-08-31</v>
          </cell>
          <cell r="F88" t="str">
            <v>549A</v>
          </cell>
          <cell r="G88">
            <v>0</v>
          </cell>
          <cell r="H88">
            <v>0</v>
          </cell>
        </row>
        <row r="89">
          <cell r="A89" t="str">
            <v>481003</v>
          </cell>
          <cell r="B89" t="str">
            <v>01943</v>
          </cell>
          <cell r="D89" t="str">
            <v>200</v>
          </cell>
          <cell r="E89" t="str">
            <v>2008-08-31</v>
          </cell>
          <cell r="F89" t="str">
            <v>549A</v>
          </cell>
          <cell r="G89">
            <v>-1134.26</v>
          </cell>
          <cell r="H89">
            <v>0</v>
          </cell>
        </row>
        <row r="90">
          <cell r="A90" t="str">
            <v>481003</v>
          </cell>
          <cell r="B90" t="str">
            <v>01990</v>
          </cell>
          <cell r="D90" t="str">
            <v>200</v>
          </cell>
          <cell r="E90" t="str">
            <v>2008-08-31</v>
          </cell>
          <cell r="F90" t="str">
            <v>549A</v>
          </cell>
          <cell r="G90">
            <v>-2217.15</v>
          </cell>
          <cell r="H90">
            <v>0</v>
          </cell>
        </row>
        <row r="91">
          <cell r="A91" t="str">
            <v>481003</v>
          </cell>
          <cell r="B91" t="str">
            <v>01991</v>
          </cell>
          <cell r="D91" t="str">
            <v>200</v>
          </cell>
          <cell r="E91" t="str">
            <v>2008-08-31</v>
          </cell>
          <cell r="F91" t="str">
            <v>549A</v>
          </cell>
          <cell r="G91">
            <v>-16.13</v>
          </cell>
          <cell r="H91">
            <v>0</v>
          </cell>
        </row>
        <row r="92">
          <cell r="A92" t="str">
            <v>481003</v>
          </cell>
          <cell r="B92" t="str">
            <v>01979</v>
          </cell>
          <cell r="D92" t="str">
            <v>200</v>
          </cell>
          <cell r="E92" t="str">
            <v>2008-08-31</v>
          </cell>
          <cell r="F92" t="str">
            <v>BINGV32099</v>
          </cell>
          <cell r="G92">
            <v>0.18</v>
          </cell>
          <cell r="H92">
            <v>0.02</v>
          </cell>
        </row>
        <row r="93">
          <cell r="A93" t="str">
            <v>481003</v>
          </cell>
          <cell r="B93" t="str">
            <v>01968</v>
          </cell>
          <cell r="D93" t="str">
            <v>200</v>
          </cell>
          <cell r="E93" t="str">
            <v>2008-08-31</v>
          </cell>
          <cell r="F93" t="str">
            <v>BINGV32099</v>
          </cell>
          <cell r="G93">
            <v>6582.96</v>
          </cell>
          <cell r="H93">
            <v>671.62</v>
          </cell>
        </row>
        <row r="94">
          <cell r="A94" t="str">
            <v>481003</v>
          </cell>
          <cell r="B94" t="str">
            <v>01994</v>
          </cell>
          <cell r="D94" t="str">
            <v>200</v>
          </cell>
          <cell r="E94" t="str">
            <v>2008-08-31</v>
          </cell>
          <cell r="F94" t="str">
            <v>BINGV32099</v>
          </cell>
          <cell r="G94">
            <v>16587.95</v>
          </cell>
          <cell r="H94">
            <v>1692.12</v>
          </cell>
        </row>
        <row r="95">
          <cell r="A95" t="str">
            <v>481003</v>
          </cell>
          <cell r="B95" t="str">
            <v>01995</v>
          </cell>
          <cell r="D95" t="str">
            <v>200</v>
          </cell>
          <cell r="E95" t="str">
            <v>2008-08-31</v>
          </cell>
          <cell r="F95" t="str">
            <v>BINGV32099</v>
          </cell>
          <cell r="G95">
            <v>5608.92</v>
          </cell>
          <cell r="H95">
            <v>572.16</v>
          </cell>
        </row>
        <row r="96">
          <cell r="A96" t="str">
            <v>481003</v>
          </cell>
          <cell r="B96" t="str">
            <v>01980</v>
          </cell>
          <cell r="D96" t="str">
            <v>200</v>
          </cell>
          <cell r="E96" t="str">
            <v>2008-08-31</v>
          </cell>
          <cell r="F96" t="str">
            <v>BINGV32099</v>
          </cell>
          <cell r="G96">
            <v>65.88</v>
          </cell>
          <cell r="H96">
            <v>6.72</v>
          </cell>
        </row>
        <row r="97">
          <cell r="A97" t="str">
            <v>481003</v>
          </cell>
          <cell r="B97" t="str">
            <v>01987</v>
          </cell>
          <cell r="D97" t="str">
            <v>200</v>
          </cell>
          <cell r="E97" t="str">
            <v>2008-08-31</v>
          </cell>
          <cell r="F97" t="str">
            <v>BINGV32099</v>
          </cell>
          <cell r="G97">
            <v>28321.919999999998</v>
          </cell>
          <cell r="H97">
            <v>2889.09</v>
          </cell>
        </row>
        <row r="98">
          <cell r="A98" t="str">
            <v>481003</v>
          </cell>
          <cell r="B98" t="str">
            <v>01976</v>
          </cell>
          <cell r="D98" t="str">
            <v>200</v>
          </cell>
          <cell r="E98" t="str">
            <v>2008-08-31</v>
          </cell>
          <cell r="F98" t="str">
            <v>BINGV32099</v>
          </cell>
          <cell r="G98">
            <v>16593.849999999999</v>
          </cell>
          <cell r="H98">
            <v>1692.72</v>
          </cell>
        </row>
        <row r="99">
          <cell r="A99" t="str">
            <v>481003</v>
          </cell>
          <cell r="B99" t="str">
            <v>01978</v>
          </cell>
          <cell r="D99" t="str">
            <v>200</v>
          </cell>
          <cell r="E99" t="str">
            <v>2008-08-31</v>
          </cell>
          <cell r="F99" t="str">
            <v>BINGV32099</v>
          </cell>
          <cell r="G99">
            <v>12404.8</v>
          </cell>
          <cell r="H99">
            <v>1265.4000000000001</v>
          </cell>
        </row>
        <row r="100">
          <cell r="A100" t="str">
            <v>481003</v>
          </cell>
          <cell r="B100" t="str">
            <v>01970</v>
          </cell>
          <cell r="D100" t="str">
            <v>200</v>
          </cell>
          <cell r="E100" t="str">
            <v>2008-08-31</v>
          </cell>
          <cell r="F100" t="str">
            <v>BINGV32099</v>
          </cell>
          <cell r="G100">
            <v>4519.92</v>
          </cell>
          <cell r="H100">
            <v>461.06</v>
          </cell>
        </row>
        <row r="101">
          <cell r="A101" t="str">
            <v>481003</v>
          </cell>
          <cell r="B101" t="str">
            <v>01971</v>
          </cell>
          <cell r="D101" t="str">
            <v>200</v>
          </cell>
          <cell r="E101" t="str">
            <v>2008-08-31</v>
          </cell>
          <cell r="F101" t="str">
            <v>BINGV32099</v>
          </cell>
          <cell r="G101">
            <v>16870.3</v>
          </cell>
          <cell r="H101">
            <v>1720.92</v>
          </cell>
        </row>
        <row r="102">
          <cell r="A102" t="str">
            <v>481003</v>
          </cell>
          <cell r="B102" t="str">
            <v>01969</v>
          </cell>
          <cell r="D102" t="str">
            <v>200</v>
          </cell>
          <cell r="E102" t="str">
            <v>2008-08-31</v>
          </cell>
          <cell r="F102" t="str">
            <v>BINGV32099</v>
          </cell>
          <cell r="G102">
            <v>7596.99</v>
          </cell>
          <cell r="H102">
            <v>774.96</v>
          </cell>
        </row>
        <row r="103">
          <cell r="A103" t="str">
            <v>481003</v>
          </cell>
          <cell r="B103" t="str">
            <v>01977</v>
          </cell>
          <cell r="D103" t="str">
            <v>200</v>
          </cell>
          <cell r="E103" t="str">
            <v>2008-08-31</v>
          </cell>
          <cell r="F103" t="str">
            <v>BINGV32099</v>
          </cell>
          <cell r="G103">
            <v>13605.88</v>
          </cell>
          <cell r="H103">
            <v>1387.92</v>
          </cell>
        </row>
        <row r="104">
          <cell r="A104" t="str">
            <v>481003</v>
          </cell>
          <cell r="B104" t="str">
            <v>01992</v>
          </cell>
          <cell r="D104" t="str">
            <v>200</v>
          </cell>
          <cell r="E104" t="str">
            <v>2008-08-31</v>
          </cell>
          <cell r="F104" t="str">
            <v>BINGV32099</v>
          </cell>
          <cell r="G104">
            <v>31345.81</v>
          </cell>
          <cell r="H104">
            <v>3197.55</v>
          </cell>
        </row>
        <row r="105">
          <cell r="A105" t="str">
            <v>481003</v>
          </cell>
          <cell r="B105" t="str">
            <v>01952</v>
          </cell>
          <cell r="D105" t="str">
            <v>200</v>
          </cell>
          <cell r="E105" t="str">
            <v>2008-08-31</v>
          </cell>
          <cell r="F105" t="str">
            <v>BINGV32099</v>
          </cell>
          <cell r="G105">
            <v>42326.21</v>
          </cell>
          <cell r="H105">
            <v>4317.6499999999996</v>
          </cell>
        </row>
        <row r="106">
          <cell r="A106" t="str">
            <v>481003</v>
          </cell>
          <cell r="B106" t="str">
            <v>01989</v>
          </cell>
          <cell r="D106" t="str">
            <v>200</v>
          </cell>
          <cell r="E106" t="str">
            <v>2008-08-31</v>
          </cell>
          <cell r="F106" t="str">
            <v>BINGV32099</v>
          </cell>
          <cell r="G106">
            <v>3558.51</v>
          </cell>
          <cell r="H106">
            <v>363</v>
          </cell>
        </row>
        <row r="107">
          <cell r="A107" t="str">
            <v>481003</v>
          </cell>
          <cell r="B107" t="str">
            <v>01973</v>
          </cell>
          <cell r="D107" t="str">
            <v>200</v>
          </cell>
          <cell r="E107" t="str">
            <v>2008-08-31</v>
          </cell>
          <cell r="F107" t="str">
            <v>BINGV32099</v>
          </cell>
          <cell r="G107">
            <v>18330.169999999998</v>
          </cell>
          <cell r="H107">
            <v>1869.84</v>
          </cell>
        </row>
        <row r="108">
          <cell r="A108" t="str">
            <v>481003</v>
          </cell>
          <cell r="B108" t="str">
            <v>01988</v>
          </cell>
          <cell r="D108" t="str">
            <v>200</v>
          </cell>
          <cell r="E108" t="str">
            <v>2008-08-31</v>
          </cell>
          <cell r="F108" t="str">
            <v>BINGV32099</v>
          </cell>
          <cell r="G108">
            <v>9927.75</v>
          </cell>
          <cell r="H108">
            <v>1012.72</v>
          </cell>
        </row>
        <row r="109">
          <cell r="A109" t="str">
            <v>481003</v>
          </cell>
          <cell r="B109" t="str">
            <v>01986</v>
          </cell>
          <cell r="D109" t="str">
            <v>200</v>
          </cell>
          <cell r="E109" t="str">
            <v>2008-08-31</v>
          </cell>
          <cell r="F109" t="str">
            <v>BINGV32099</v>
          </cell>
          <cell r="G109">
            <v>40987.75</v>
          </cell>
          <cell r="H109">
            <v>4181</v>
          </cell>
        </row>
        <row r="110">
          <cell r="A110" t="str">
            <v>481003</v>
          </cell>
          <cell r="B110" t="str">
            <v>01990</v>
          </cell>
          <cell r="D110" t="str">
            <v>200</v>
          </cell>
          <cell r="E110" t="str">
            <v>2008-09-30</v>
          </cell>
          <cell r="F110" t="str">
            <v>470</v>
          </cell>
          <cell r="G110">
            <v>10666.65</v>
          </cell>
          <cell r="H110">
            <v>1463.09</v>
          </cell>
        </row>
        <row r="111">
          <cell r="A111" t="str">
            <v>481003</v>
          </cell>
          <cell r="B111" t="str">
            <v>01953</v>
          </cell>
          <cell r="D111" t="str">
            <v>200</v>
          </cell>
          <cell r="E111" t="str">
            <v>2008-09-30</v>
          </cell>
          <cell r="F111" t="str">
            <v>470</v>
          </cell>
          <cell r="G111">
            <v>29982.49</v>
          </cell>
          <cell r="H111">
            <v>4111.7</v>
          </cell>
        </row>
        <row r="112">
          <cell r="A112" t="str">
            <v>481003</v>
          </cell>
          <cell r="B112" t="str">
            <v>01986</v>
          </cell>
          <cell r="D112" t="str">
            <v>200</v>
          </cell>
          <cell r="E112" t="str">
            <v>2008-09-30</v>
          </cell>
          <cell r="F112" t="str">
            <v>470</v>
          </cell>
          <cell r="G112">
            <v>11677.7</v>
          </cell>
          <cell r="H112">
            <v>1601.5</v>
          </cell>
        </row>
        <row r="113">
          <cell r="A113" t="str">
            <v>481003</v>
          </cell>
          <cell r="B113" t="str">
            <v>01974</v>
          </cell>
          <cell r="D113" t="str">
            <v>200</v>
          </cell>
          <cell r="E113" t="str">
            <v>2008-09-30</v>
          </cell>
          <cell r="F113" t="str">
            <v>470</v>
          </cell>
          <cell r="G113">
            <v>22843.01</v>
          </cell>
          <cell r="H113">
            <v>3132.55</v>
          </cell>
        </row>
        <row r="114">
          <cell r="A114" t="str">
            <v>481003</v>
          </cell>
          <cell r="B114" t="str">
            <v>01988</v>
          </cell>
          <cell r="D114" t="str">
            <v>200</v>
          </cell>
          <cell r="E114" t="str">
            <v>2008-09-30</v>
          </cell>
          <cell r="F114" t="str">
            <v>470</v>
          </cell>
          <cell r="G114">
            <v>6382.86</v>
          </cell>
          <cell r="H114">
            <v>875.21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2008-09-30</v>
          </cell>
          <cell r="F115" t="str">
            <v>470</v>
          </cell>
          <cell r="G115">
            <v>5934.55</v>
          </cell>
          <cell r="H115">
            <v>581.33000000000004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2008-09-30</v>
          </cell>
          <cell r="F116" t="str">
            <v>470</v>
          </cell>
          <cell r="G116">
            <v>549.95000000000005</v>
          </cell>
          <cell r="H116">
            <v>52.62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2008-09-30</v>
          </cell>
          <cell r="F117" t="str">
            <v>472B</v>
          </cell>
          <cell r="G117">
            <v>37.06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2008-09-30</v>
          </cell>
          <cell r="F118" t="str">
            <v>472B</v>
          </cell>
          <cell r="G118">
            <v>63.78</v>
          </cell>
          <cell r="H118">
            <v>8.8000000000000007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2008-09-30</v>
          </cell>
          <cell r="F119" t="str">
            <v>472B</v>
          </cell>
          <cell r="G119">
            <v>894.04</v>
          </cell>
          <cell r="H119">
            <v>167.03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2008-09-30</v>
          </cell>
          <cell r="F120" t="str">
            <v>472B</v>
          </cell>
          <cell r="G120">
            <v>32443.46</v>
          </cell>
          <cell r="H120">
            <v>4443.04</v>
          </cell>
        </row>
        <row r="121">
          <cell r="A121" t="str">
            <v>481003</v>
          </cell>
          <cell r="B121" t="str">
            <v>01943</v>
          </cell>
          <cell r="D121" t="str">
            <v>200</v>
          </cell>
          <cell r="E121" t="str">
            <v>2008-09-30</v>
          </cell>
          <cell r="F121" t="str">
            <v>549A</v>
          </cell>
          <cell r="G121">
            <v>-524.70000000000005</v>
          </cell>
          <cell r="H121">
            <v>0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2008-09-30</v>
          </cell>
          <cell r="F122" t="str">
            <v>549A</v>
          </cell>
          <cell r="G122">
            <v>-2231.21</v>
          </cell>
          <cell r="H122">
            <v>0</v>
          </cell>
        </row>
        <row r="123">
          <cell r="A123" t="str">
            <v>481003</v>
          </cell>
          <cell r="B123" t="str">
            <v>01991</v>
          </cell>
          <cell r="D123" t="str">
            <v>200</v>
          </cell>
          <cell r="E123" t="str">
            <v>2008-09-30</v>
          </cell>
          <cell r="F123" t="str">
            <v>549A</v>
          </cell>
          <cell r="G123">
            <v>-13.42</v>
          </cell>
          <cell r="H123">
            <v>0</v>
          </cell>
        </row>
        <row r="124">
          <cell r="A124" t="str">
            <v>481003</v>
          </cell>
          <cell r="B124" t="str">
            <v>01993</v>
          </cell>
          <cell r="D124" t="str">
            <v>200</v>
          </cell>
          <cell r="E124" t="str">
            <v>2008-09-30</v>
          </cell>
          <cell r="F124" t="str">
            <v>549A</v>
          </cell>
          <cell r="G124">
            <v>-886.53</v>
          </cell>
          <cell r="H124">
            <v>0</v>
          </cell>
        </row>
        <row r="125">
          <cell r="A125" t="str">
            <v>481003</v>
          </cell>
          <cell r="B125" t="str">
            <v>01954</v>
          </cell>
          <cell r="D125" t="str">
            <v>200</v>
          </cell>
          <cell r="E125" t="str">
            <v>2008-09-30</v>
          </cell>
          <cell r="F125" t="str">
            <v>549A</v>
          </cell>
          <cell r="G125">
            <v>-7.79</v>
          </cell>
          <cell r="H125">
            <v>0</v>
          </cell>
        </row>
        <row r="126">
          <cell r="A126" t="str">
            <v>481003</v>
          </cell>
          <cell r="B126" t="str">
            <v>01953</v>
          </cell>
          <cell r="D126" t="str">
            <v>200</v>
          </cell>
          <cell r="E126" t="str">
            <v>2008-09-30</v>
          </cell>
          <cell r="F126" t="str">
            <v>549A</v>
          </cell>
          <cell r="G126">
            <v>-13045.98</v>
          </cell>
          <cell r="H126">
            <v>0</v>
          </cell>
        </row>
        <row r="127">
          <cell r="A127" t="str">
            <v>481003</v>
          </cell>
          <cell r="B127" t="str">
            <v>01986</v>
          </cell>
          <cell r="D127" t="str">
            <v>200</v>
          </cell>
          <cell r="E127" t="str">
            <v>2008-09-30</v>
          </cell>
          <cell r="F127" t="str">
            <v>549A</v>
          </cell>
          <cell r="G127">
            <v>-2442.29</v>
          </cell>
          <cell r="H127">
            <v>0</v>
          </cell>
        </row>
        <row r="128">
          <cell r="A128" t="str">
            <v>481003</v>
          </cell>
          <cell r="B128" t="str">
            <v>01959</v>
          </cell>
          <cell r="D128" t="str">
            <v>200</v>
          </cell>
          <cell r="E128" t="str">
            <v>2008-09-30</v>
          </cell>
          <cell r="F128" t="str">
            <v>549A</v>
          </cell>
          <cell r="G128">
            <v>0</v>
          </cell>
          <cell r="H128">
            <v>0</v>
          </cell>
        </row>
        <row r="129">
          <cell r="A129" t="str">
            <v>481003</v>
          </cell>
          <cell r="B129" t="str">
            <v>01952</v>
          </cell>
          <cell r="D129" t="str">
            <v>200</v>
          </cell>
          <cell r="E129" t="str">
            <v>2008-09-30</v>
          </cell>
          <cell r="F129" t="str">
            <v>BINGV32476</v>
          </cell>
          <cell r="G129">
            <v>32484.3</v>
          </cell>
          <cell r="H129">
            <v>3286.26</v>
          </cell>
        </row>
        <row r="130">
          <cell r="A130" t="str">
            <v>481003</v>
          </cell>
          <cell r="B130" t="str">
            <v>01989</v>
          </cell>
          <cell r="D130" t="str">
            <v>200</v>
          </cell>
          <cell r="E130" t="str">
            <v>2008-09-30</v>
          </cell>
          <cell r="F130" t="str">
            <v>BINGV32476</v>
          </cell>
          <cell r="G130">
            <v>3464.1</v>
          </cell>
          <cell r="H130">
            <v>350.76</v>
          </cell>
        </row>
        <row r="131">
          <cell r="A131" t="str">
            <v>481003</v>
          </cell>
          <cell r="B131" t="str">
            <v>01988</v>
          </cell>
          <cell r="D131" t="str">
            <v>200</v>
          </cell>
          <cell r="E131" t="str">
            <v>2008-09-30</v>
          </cell>
          <cell r="F131" t="str">
            <v>BINGV32476</v>
          </cell>
          <cell r="G131">
            <v>11163.07</v>
          </cell>
          <cell r="H131">
            <v>1130.26</v>
          </cell>
        </row>
        <row r="132">
          <cell r="A132" t="str">
            <v>481003</v>
          </cell>
          <cell r="B132" t="str">
            <v>01986</v>
          </cell>
          <cell r="D132" t="str">
            <v>200</v>
          </cell>
          <cell r="E132" t="str">
            <v>2008-09-30</v>
          </cell>
          <cell r="F132" t="str">
            <v>BINGV32476</v>
          </cell>
          <cell r="G132">
            <v>41370.44</v>
          </cell>
          <cell r="H132">
            <v>4181</v>
          </cell>
        </row>
        <row r="133">
          <cell r="A133" t="str">
            <v>481003</v>
          </cell>
          <cell r="B133" t="str">
            <v>01968</v>
          </cell>
          <cell r="D133" t="str">
            <v>200</v>
          </cell>
          <cell r="E133" t="str">
            <v>2008-09-30</v>
          </cell>
          <cell r="F133" t="str">
            <v>BINGV32476</v>
          </cell>
          <cell r="G133">
            <v>7313.35</v>
          </cell>
          <cell r="H133">
            <v>740.52</v>
          </cell>
        </row>
        <row r="134">
          <cell r="A134" t="str">
            <v>481003</v>
          </cell>
          <cell r="B134" t="str">
            <v>01974</v>
          </cell>
          <cell r="D134" t="str">
            <v>200</v>
          </cell>
          <cell r="E134" t="str">
            <v>2008-09-30</v>
          </cell>
          <cell r="F134" t="str">
            <v>BINGV32476</v>
          </cell>
          <cell r="G134">
            <v>22056.2</v>
          </cell>
          <cell r="H134">
            <v>2233.3200000000002</v>
          </cell>
        </row>
        <row r="135">
          <cell r="A135" t="str">
            <v>481003</v>
          </cell>
          <cell r="B135" t="str">
            <v>01992</v>
          </cell>
          <cell r="D135" t="str">
            <v>200</v>
          </cell>
          <cell r="E135" t="str">
            <v>2008-09-30</v>
          </cell>
          <cell r="F135" t="str">
            <v>BINGV32476</v>
          </cell>
          <cell r="G135">
            <v>32270.87</v>
          </cell>
          <cell r="H135">
            <v>3267.62</v>
          </cell>
        </row>
        <row r="136">
          <cell r="A136" t="str">
            <v>481003</v>
          </cell>
          <cell r="B136" t="str">
            <v>01979</v>
          </cell>
          <cell r="D136" t="str">
            <v>200</v>
          </cell>
          <cell r="E136" t="str">
            <v>2008-09-30</v>
          </cell>
          <cell r="F136" t="str">
            <v>BINGV32476</v>
          </cell>
          <cell r="G136">
            <v>17.41</v>
          </cell>
          <cell r="H136">
            <v>0.02</v>
          </cell>
        </row>
        <row r="137">
          <cell r="A137" t="str">
            <v>481003</v>
          </cell>
          <cell r="B137" t="str">
            <v>01994</v>
          </cell>
          <cell r="D137" t="str">
            <v>200</v>
          </cell>
          <cell r="E137" t="str">
            <v>2008-09-30</v>
          </cell>
          <cell r="F137" t="str">
            <v>BINGV32476</v>
          </cell>
          <cell r="G137">
            <v>1733.52</v>
          </cell>
          <cell r="H137">
            <v>175.35</v>
          </cell>
        </row>
        <row r="138">
          <cell r="A138" t="str">
            <v>481003</v>
          </cell>
          <cell r="B138" t="str">
            <v>01995</v>
          </cell>
          <cell r="D138" t="str">
            <v>200</v>
          </cell>
          <cell r="E138" t="str">
            <v>2008-09-30</v>
          </cell>
          <cell r="F138" t="str">
            <v>BINGV32476</v>
          </cell>
          <cell r="G138">
            <v>13709.42</v>
          </cell>
          <cell r="H138">
            <v>1388.16</v>
          </cell>
        </row>
        <row r="139">
          <cell r="A139" t="str">
            <v>481003</v>
          </cell>
          <cell r="B139" t="str">
            <v>01976</v>
          </cell>
          <cell r="D139" t="str">
            <v>200</v>
          </cell>
          <cell r="E139" t="str">
            <v>2008-09-30</v>
          </cell>
          <cell r="F139" t="str">
            <v>BINGV32476</v>
          </cell>
          <cell r="G139">
            <v>24643.31</v>
          </cell>
          <cell r="H139">
            <v>2495.2800000000002</v>
          </cell>
        </row>
        <row r="140">
          <cell r="A140" t="str">
            <v>481003</v>
          </cell>
          <cell r="B140" t="str">
            <v>01980</v>
          </cell>
          <cell r="D140" t="str">
            <v>200</v>
          </cell>
          <cell r="E140" t="str">
            <v>2008-09-30</v>
          </cell>
          <cell r="F140" t="str">
            <v>BINGV32476</v>
          </cell>
          <cell r="G140">
            <v>42.66</v>
          </cell>
          <cell r="H140">
            <v>4.32</v>
          </cell>
        </row>
        <row r="141">
          <cell r="A141" t="str">
            <v>481003</v>
          </cell>
          <cell r="B141" t="str">
            <v>01987</v>
          </cell>
          <cell r="D141" t="str">
            <v>200</v>
          </cell>
          <cell r="E141" t="str">
            <v>2008-09-30</v>
          </cell>
          <cell r="F141" t="str">
            <v>BINGV32476</v>
          </cell>
          <cell r="G141">
            <v>30116.959999999999</v>
          </cell>
          <cell r="H141">
            <v>3049.52</v>
          </cell>
        </row>
        <row r="142">
          <cell r="A142" t="str">
            <v>481003</v>
          </cell>
          <cell r="B142" t="str">
            <v>01978</v>
          </cell>
          <cell r="D142" t="str">
            <v>200</v>
          </cell>
          <cell r="E142" t="str">
            <v>2008-09-30</v>
          </cell>
          <cell r="F142" t="str">
            <v>BINGV32476</v>
          </cell>
          <cell r="G142">
            <v>14137.25</v>
          </cell>
          <cell r="H142">
            <v>1431.48</v>
          </cell>
        </row>
        <row r="143">
          <cell r="A143" t="str">
            <v>481003</v>
          </cell>
          <cell r="B143" t="str">
            <v>01970</v>
          </cell>
          <cell r="D143" t="str">
            <v>200</v>
          </cell>
          <cell r="E143" t="str">
            <v>2008-09-30</v>
          </cell>
          <cell r="F143" t="str">
            <v>BINGV32476</v>
          </cell>
          <cell r="G143">
            <v>3657.88</v>
          </cell>
          <cell r="H143">
            <v>370.37</v>
          </cell>
        </row>
        <row r="144">
          <cell r="A144" t="str">
            <v>481003</v>
          </cell>
          <cell r="B144" t="str">
            <v>01971</v>
          </cell>
          <cell r="D144" t="str">
            <v>200</v>
          </cell>
          <cell r="E144" t="str">
            <v>2008-09-30</v>
          </cell>
          <cell r="F144" t="str">
            <v>BINGV32476</v>
          </cell>
          <cell r="G144">
            <v>18480.09</v>
          </cell>
          <cell r="H144">
            <v>1871.16</v>
          </cell>
        </row>
        <row r="145">
          <cell r="A145" t="str">
            <v>481003</v>
          </cell>
          <cell r="B145" t="str">
            <v>01969</v>
          </cell>
          <cell r="D145" t="str">
            <v>200</v>
          </cell>
          <cell r="E145" t="str">
            <v>2008-09-30</v>
          </cell>
          <cell r="F145" t="str">
            <v>BINGV32476</v>
          </cell>
          <cell r="G145">
            <v>9954.98</v>
          </cell>
          <cell r="H145">
            <v>1008</v>
          </cell>
        </row>
        <row r="146">
          <cell r="A146" t="str">
            <v>481003</v>
          </cell>
          <cell r="B146" t="str">
            <v>01977</v>
          </cell>
          <cell r="D146" t="str">
            <v>200</v>
          </cell>
          <cell r="E146" t="str">
            <v>2008-09-30</v>
          </cell>
          <cell r="F146" t="str">
            <v>BINGV32476</v>
          </cell>
          <cell r="G146">
            <v>12866.81</v>
          </cell>
          <cell r="H146">
            <v>1302.8399999999999</v>
          </cell>
        </row>
        <row r="147">
          <cell r="A147" t="str">
            <v>481003</v>
          </cell>
          <cell r="B147" t="str">
            <v>01953</v>
          </cell>
          <cell r="D147" t="str">
            <v>200</v>
          </cell>
          <cell r="E147" t="str">
            <v>2008-10-31</v>
          </cell>
          <cell r="F147" t="str">
            <v>470</v>
          </cell>
          <cell r="G147">
            <v>21455.45</v>
          </cell>
          <cell r="H147">
            <v>2942.33</v>
          </cell>
        </row>
        <row r="148">
          <cell r="A148" t="str">
            <v>481003</v>
          </cell>
          <cell r="B148" t="str">
            <v>01990</v>
          </cell>
          <cell r="D148" t="str">
            <v>200</v>
          </cell>
          <cell r="E148" t="str">
            <v>2008-10-31</v>
          </cell>
          <cell r="F148" t="str">
            <v>470</v>
          </cell>
          <cell r="G148">
            <v>10195.92</v>
          </cell>
          <cell r="H148">
            <v>1398.29</v>
          </cell>
        </row>
        <row r="149">
          <cell r="A149" t="str">
            <v>481003</v>
          </cell>
          <cell r="B149" t="str">
            <v>01986</v>
          </cell>
          <cell r="D149" t="str">
            <v>200</v>
          </cell>
          <cell r="E149" t="str">
            <v>2008-10-31</v>
          </cell>
          <cell r="F149" t="str">
            <v>470</v>
          </cell>
          <cell r="G149">
            <v>12280.44</v>
          </cell>
          <cell r="H149">
            <v>1684.14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2008-10-31</v>
          </cell>
          <cell r="F150" t="str">
            <v>470</v>
          </cell>
          <cell r="G150">
            <v>25679.43</v>
          </cell>
          <cell r="H150">
            <v>3521.55</v>
          </cell>
        </row>
        <row r="151">
          <cell r="A151" t="str">
            <v>481003</v>
          </cell>
          <cell r="B151" t="str">
            <v>01988</v>
          </cell>
          <cell r="D151" t="str">
            <v>200</v>
          </cell>
          <cell r="E151" t="str">
            <v>2008-10-31</v>
          </cell>
          <cell r="F151" t="str">
            <v>470</v>
          </cell>
          <cell r="G151">
            <v>6481.25</v>
          </cell>
          <cell r="H151">
            <v>888.76</v>
          </cell>
        </row>
        <row r="152">
          <cell r="A152" t="str">
            <v>481003</v>
          </cell>
          <cell r="B152" t="str">
            <v>01993</v>
          </cell>
          <cell r="D152" t="str">
            <v>200</v>
          </cell>
          <cell r="E152" t="str">
            <v>2008-10-31</v>
          </cell>
          <cell r="F152" t="str">
            <v>470</v>
          </cell>
          <cell r="G152">
            <v>4237.76</v>
          </cell>
          <cell r="H152">
            <v>415.13</v>
          </cell>
        </row>
        <row r="153">
          <cell r="A153" t="str">
            <v>481003</v>
          </cell>
          <cell r="B153" t="str">
            <v>01943</v>
          </cell>
          <cell r="D153" t="str">
            <v>200</v>
          </cell>
          <cell r="E153" t="str">
            <v>2008-10-31</v>
          </cell>
          <cell r="F153" t="str">
            <v>470</v>
          </cell>
          <cell r="G153">
            <v>1842.14</v>
          </cell>
          <cell r="H153">
            <v>176.29</v>
          </cell>
        </row>
        <row r="154">
          <cell r="A154" t="str">
            <v>481003</v>
          </cell>
          <cell r="B154" t="str">
            <v>01991</v>
          </cell>
          <cell r="D154" t="str">
            <v>200</v>
          </cell>
          <cell r="E154" t="str">
            <v>2008-10-31</v>
          </cell>
          <cell r="F154" t="str">
            <v>472B</v>
          </cell>
          <cell r="G154">
            <v>13.5</v>
          </cell>
          <cell r="H154">
            <v>1.87</v>
          </cell>
        </row>
        <row r="155">
          <cell r="A155" t="str">
            <v>481003</v>
          </cell>
          <cell r="B155" t="str">
            <v>01943</v>
          </cell>
          <cell r="D155" t="str">
            <v>200</v>
          </cell>
          <cell r="E155" t="str">
            <v>2008-10-31</v>
          </cell>
          <cell r="F155" t="str">
            <v>472B</v>
          </cell>
          <cell r="G155">
            <v>1606.92</v>
          </cell>
          <cell r="H155">
            <v>300.25</v>
          </cell>
        </row>
        <row r="156">
          <cell r="A156" t="str">
            <v>481003</v>
          </cell>
          <cell r="B156" t="str">
            <v>01953</v>
          </cell>
          <cell r="D156" t="str">
            <v>200</v>
          </cell>
          <cell r="E156" t="str">
            <v>2008-10-31</v>
          </cell>
          <cell r="F156" t="str">
            <v>472B</v>
          </cell>
          <cell r="G156">
            <v>28679.83</v>
          </cell>
          <cell r="H156">
            <v>3927.61</v>
          </cell>
        </row>
        <row r="157">
          <cell r="A157" t="str">
            <v>481003</v>
          </cell>
          <cell r="B157" t="str">
            <v>01954</v>
          </cell>
          <cell r="D157" t="str">
            <v>200</v>
          </cell>
          <cell r="E157" t="str">
            <v>2008-10-31</v>
          </cell>
          <cell r="F157" t="str">
            <v>472B</v>
          </cell>
          <cell r="G157">
            <v>36.31</v>
          </cell>
          <cell r="H157">
            <v>5.01</v>
          </cell>
        </row>
        <row r="158">
          <cell r="A158" t="str">
            <v>481003</v>
          </cell>
          <cell r="B158" t="str">
            <v>01959</v>
          </cell>
          <cell r="D158" t="str">
            <v>200</v>
          </cell>
          <cell r="E158" t="str">
            <v>2008-10-31</v>
          </cell>
          <cell r="F158" t="str">
            <v>549A</v>
          </cell>
          <cell r="G158">
            <v>0</v>
          </cell>
          <cell r="H158">
            <v>0</v>
          </cell>
        </row>
        <row r="159">
          <cell r="A159" t="str">
            <v>481003</v>
          </cell>
          <cell r="B159" t="str">
            <v>01943</v>
          </cell>
          <cell r="D159" t="str">
            <v>200</v>
          </cell>
          <cell r="E159" t="str">
            <v>2008-10-31</v>
          </cell>
          <cell r="F159" t="str">
            <v>549A</v>
          </cell>
          <cell r="G159">
            <v>-1138.3599999999999</v>
          </cell>
          <cell r="H159">
            <v>0</v>
          </cell>
        </row>
        <row r="160">
          <cell r="A160" t="str">
            <v>481003</v>
          </cell>
          <cell r="B160" t="str">
            <v>01990</v>
          </cell>
          <cell r="D160" t="str">
            <v>200</v>
          </cell>
          <cell r="E160" t="str">
            <v>2008-10-31</v>
          </cell>
          <cell r="F160" t="str">
            <v>549A</v>
          </cell>
          <cell r="G160">
            <v>-2132.39</v>
          </cell>
          <cell r="H160">
            <v>0</v>
          </cell>
        </row>
        <row r="161">
          <cell r="A161" t="str">
            <v>481003</v>
          </cell>
          <cell r="B161" t="str">
            <v>01991</v>
          </cell>
          <cell r="D161" t="str">
            <v>200</v>
          </cell>
          <cell r="E161" t="str">
            <v>2008-10-31</v>
          </cell>
          <cell r="F161" t="str">
            <v>549A</v>
          </cell>
          <cell r="G161">
            <v>-2.85</v>
          </cell>
          <cell r="H161">
            <v>0</v>
          </cell>
        </row>
        <row r="162">
          <cell r="A162" t="str">
            <v>481003</v>
          </cell>
          <cell r="B162" t="str">
            <v>01993</v>
          </cell>
          <cell r="D162" t="str">
            <v>200</v>
          </cell>
          <cell r="E162" t="str">
            <v>2008-10-31</v>
          </cell>
          <cell r="F162" t="str">
            <v>549A</v>
          </cell>
          <cell r="G162">
            <v>-633.07000000000005</v>
          </cell>
          <cell r="H162">
            <v>0</v>
          </cell>
        </row>
        <row r="163">
          <cell r="A163" t="str">
            <v>481003</v>
          </cell>
          <cell r="B163" t="str">
            <v>01954</v>
          </cell>
          <cell r="D163" t="str">
            <v>200</v>
          </cell>
          <cell r="E163" t="str">
            <v>2008-10-31</v>
          </cell>
          <cell r="F163" t="str">
            <v>549A</v>
          </cell>
          <cell r="G163">
            <v>-7.64</v>
          </cell>
          <cell r="H163">
            <v>0</v>
          </cell>
        </row>
        <row r="164">
          <cell r="A164" t="str">
            <v>481003</v>
          </cell>
          <cell r="B164" t="str">
            <v>01953</v>
          </cell>
          <cell r="D164" t="str">
            <v>200</v>
          </cell>
          <cell r="E164" t="str">
            <v>2008-10-31</v>
          </cell>
          <cell r="F164" t="str">
            <v>549A</v>
          </cell>
          <cell r="G164">
            <v>-10476.66</v>
          </cell>
          <cell r="H164">
            <v>0</v>
          </cell>
        </row>
        <row r="165">
          <cell r="A165" t="str">
            <v>481003</v>
          </cell>
          <cell r="B165" t="str">
            <v>01986</v>
          </cell>
          <cell r="D165" t="str">
            <v>200</v>
          </cell>
          <cell r="E165" t="str">
            <v>2008-10-31</v>
          </cell>
          <cell r="F165" t="str">
            <v>549A</v>
          </cell>
          <cell r="G165">
            <v>-2568.31</v>
          </cell>
          <cell r="H165">
            <v>0</v>
          </cell>
        </row>
        <row r="166">
          <cell r="A166" t="str">
            <v>481003</v>
          </cell>
          <cell r="B166" t="str">
            <v>01968</v>
          </cell>
          <cell r="D166" t="str">
            <v>200</v>
          </cell>
          <cell r="E166" t="str">
            <v>2008-10-31</v>
          </cell>
          <cell r="F166" t="str">
            <v>BINGV32977</v>
          </cell>
          <cell r="G166">
            <v>6366.01</v>
          </cell>
          <cell r="H166">
            <v>640.67999999999995</v>
          </cell>
        </row>
        <row r="167">
          <cell r="A167" t="str">
            <v>481003</v>
          </cell>
          <cell r="B167" t="str">
            <v>01979</v>
          </cell>
          <cell r="D167" t="str">
            <v>200</v>
          </cell>
          <cell r="E167" t="str">
            <v>2008-10-31</v>
          </cell>
          <cell r="F167" t="str">
            <v>BINGV32977</v>
          </cell>
          <cell r="G167">
            <v>446.26</v>
          </cell>
          <cell r="H167">
            <v>44.91</v>
          </cell>
        </row>
        <row r="168">
          <cell r="A168" t="str">
            <v>481003</v>
          </cell>
          <cell r="B168" t="str">
            <v>01994</v>
          </cell>
          <cell r="D168" t="str">
            <v>200</v>
          </cell>
          <cell r="E168" t="str">
            <v>2008-10-31</v>
          </cell>
          <cell r="F168" t="str">
            <v>BINGV32977</v>
          </cell>
          <cell r="G168">
            <v>24102.19</v>
          </cell>
          <cell r="H168">
            <v>2425.66</v>
          </cell>
        </row>
        <row r="169">
          <cell r="A169" t="str">
            <v>481003</v>
          </cell>
          <cell r="B169" t="str">
            <v>01995</v>
          </cell>
          <cell r="D169" t="str">
            <v>200</v>
          </cell>
          <cell r="E169" t="str">
            <v>2008-10-31</v>
          </cell>
          <cell r="F169" t="str">
            <v>BINGV32977</v>
          </cell>
          <cell r="G169">
            <v>12209.67</v>
          </cell>
          <cell r="H169">
            <v>1228.8</v>
          </cell>
        </row>
        <row r="170">
          <cell r="A170" t="str">
            <v>481003</v>
          </cell>
          <cell r="B170" t="str">
            <v>01976</v>
          </cell>
          <cell r="D170" t="str">
            <v>200</v>
          </cell>
          <cell r="E170" t="str">
            <v>2008-10-31</v>
          </cell>
          <cell r="F170" t="str">
            <v>BINGV32977</v>
          </cell>
          <cell r="G170">
            <v>20371.48</v>
          </cell>
          <cell r="H170">
            <v>2050.1999999999998</v>
          </cell>
        </row>
        <row r="171">
          <cell r="A171" t="str">
            <v>481003</v>
          </cell>
          <cell r="B171" t="str">
            <v>01980</v>
          </cell>
          <cell r="D171" t="str">
            <v>200</v>
          </cell>
          <cell r="E171" t="str">
            <v>2008-10-31</v>
          </cell>
          <cell r="F171" t="str">
            <v>BINGV32977</v>
          </cell>
          <cell r="G171">
            <v>72.73</v>
          </cell>
          <cell r="H171">
            <v>7.32</v>
          </cell>
        </row>
        <row r="172">
          <cell r="A172" t="str">
            <v>481003</v>
          </cell>
          <cell r="B172" t="str">
            <v>01987</v>
          </cell>
          <cell r="D172" t="str">
            <v>200</v>
          </cell>
          <cell r="E172" t="str">
            <v>2008-10-31</v>
          </cell>
          <cell r="F172" t="str">
            <v>BINGV32977</v>
          </cell>
          <cell r="G172">
            <v>31198.28</v>
          </cell>
          <cell r="H172">
            <v>3139.81</v>
          </cell>
        </row>
        <row r="173">
          <cell r="A173" t="str">
            <v>481003</v>
          </cell>
          <cell r="B173" t="str">
            <v>01978</v>
          </cell>
          <cell r="D173" t="str">
            <v>200</v>
          </cell>
          <cell r="E173" t="str">
            <v>2008-10-31</v>
          </cell>
          <cell r="F173" t="str">
            <v>BINGV32977</v>
          </cell>
          <cell r="G173">
            <v>12506.67</v>
          </cell>
          <cell r="H173">
            <v>1258.68</v>
          </cell>
        </row>
        <row r="174">
          <cell r="A174" t="str">
            <v>481003</v>
          </cell>
          <cell r="B174" t="str">
            <v>01970</v>
          </cell>
          <cell r="D174" t="str">
            <v>200</v>
          </cell>
          <cell r="E174" t="str">
            <v>2008-10-31</v>
          </cell>
          <cell r="F174" t="str">
            <v>BINGV32977</v>
          </cell>
          <cell r="G174">
            <v>4535.49</v>
          </cell>
          <cell r="H174">
            <v>456.46</v>
          </cell>
        </row>
        <row r="175">
          <cell r="A175" t="str">
            <v>481003</v>
          </cell>
          <cell r="B175" t="str">
            <v>01971</v>
          </cell>
          <cell r="D175" t="str">
            <v>200</v>
          </cell>
          <cell r="E175" t="str">
            <v>2008-10-31</v>
          </cell>
          <cell r="F175" t="str">
            <v>BINGV32977</v>
          </cell>
          <cell r="G175">
            <v>19453.37</v>
          </cell>
          <cell r="H175">
            <v>1957.8</v>
          </cell>
        </row>
        <row r="176">
          <cell r="A176" t="str">
            <v>481003</v>
          </cell>
          <cell r="B176" t="str">
            <v>01969</v>
          </cell>
          <cell r="D176" t="str">
            <v>200</v>
          </cell>
          <cell r="E176" t="str">
            <v>2008-10-31</v>
          </cell>
          <cell r="F176" t="str">
            <v>BINGV32977</v>
          </cell>
          <cell r="G176">
            <v>8602.89</v>
          </cell>
          <cell r="H176">
            <v>865.8</v>
          </cell>
        </row>
        <row r="177">
          <cell r="A177" t="str">
            <v>481003</v>
          </cell>
          <cell r="B177" t="str">
            <v>01974</v>
          </cell>
          <cell r="D177" t="str">
            <v>200</v>
          </cell>
          <cell r="E177" t="str">
            <v>2008-10-31</v>
          </cell>
          <cell r="F177" t="str">
            <v>BINGV32977</v>
          </cell>
          <cell r="G177">
            <v>-22056.2</v>
          </cell>
          <cell r="H177">
            <v>-2233.3200000000002</v>
          </cell>
        </row>
        <row r="178">
          <cell r="A178" t="str">
            <v>481003</v>
          </cell>
          <cell r="B178" t="str">
            <v>01977</v>
          </cell>
          <cell r="D178" t="str">
            <v>200</v>
          </cell>
          <cell r="E178" t="str">
            <v>2008-10-31</v>
          </cell>
          <cell r="F178" t="str">
            <v>BINGV32977</v>
          </cell>
          <cell r="G178">
            <v>14724.47</v>
          </cell>
          <cell r="H178">
            <v>1481.88</v>
          </cell>
        </row>
        <row r="179">
          <cell r="A179" t="str">
            <v>481003</v>
          </cell>
          <cell r="B179" t="str">
            <v>01992</v>
          </cell>
          <cell r="D179" t="str">
            <v>200</v>
          </cell>
          <cell r="E179" t="str">
            <v>2008-10-31</v>
          </cell>
          <cell r="F179" t="str">
            <v>BINGV32977</v>
          </cell>
          <cell r="G179">
            <v>32415.46</v>
          </cell>
          <cell r="H179">
            <v>3262.31</v>
          </cell>
        </row>
        <row r="180">
          <cell r="A180" t="str">
            <v>481003</v>
          </cell>
          <cell r="B180" t="str">
            <v>01973</v>
          </cell>
          <cell r="D180" t="str">
            <v>200</v>
          </cell>
          <cell r="E180" t="str">
            <v>2008-10-31</v>
          </cell>
          <cell r="F180" t="str">
            <v>BINGV32977</v>
          </cell>
          <cell r="G180">
            <v>45246.43</v>
          </cell>
          <cell r="H180">
            <v>4567.2</v>
          </cell>
        </row>
        <row r="181">
          <cell r="A181" t="str">
            <v>481003</v>
          </cell>
          <cell r="B181" t="str">
            <v>01952</v>
          </cell>
          <cell r="D181" t="str">
            <v>200</v>
          </cell>
          <cell r="E181" t="str">
            <v>2008-10-31</v>
          </cell>
          <cell r="F181" t="str">
            <v>BINGV32977</v>
          </cell>
          <cell r="G181">
            <v>42518.53</v>
          </cell>
          <cell r="H181">
            <v>4279.09</v>
          </cell>
        </row>
        <row r="182">
          <cell r="A182" t="str">
            <v>481003</v>
          </cell>
          <cell r="B182" t="str">
            <v>01989</v>
          </cell>
          <cell r="D182" t="str">
            <v>200</v>
          </cell>
          <cell r="E182" t="str">
            <v>2008-10-31</v>
          </cell>
          <cell r="F182" t="str">
            <v>BINGV32977</v>
          </cell>
          <cell r="G182">
            <v>2829.48</v>
          </cell>
          <cell r="H182">
            <v>284.76</v>
          </cell>
        </row>
        <row r="183">
          <cell r="A183" t="str">
            <v>481003</v>
          </cell>
          <cell r="B183" t="str">
            <v>01988</v>
          </cell>
          <cell r="D183" t="str">
            <v>200</v>
          </cell>
          <cell r="E183" t="str">
            <v>2008-10-31</v>
          </cell>
          <cell r="F183" t="str">
            <v>BINGV32977</v>
          </cell>
          <cell r="G183">
            <v>9781.06</v>
          </cell>
          <cell r="H183">
            <v>984.37</v>
          </cell>
        </row>
        <row r="184">
          <cell r="A184" t="str">
            <v>481003</v>
          </cell>
          <cell r="B184" t="str">
            <v>01986</v>
          </cell>
          <cell r="D184" t="str">
            <v>200</v>
          </cell>
          <cell r="E184" t="str">
            <v>2008-10-31</v>
          </cell>
          <cell r="F184" t="str">
            <v>BINGV32977</v>
          </cell>
          <cell r="G184">
            <v>46987.34</v>
          </cell>
          <cell r="H184">
            <v>4729</v>
          </cell>
        </row>
        <row r="185">
          <cell r="A185" t="str">
            <v>481003</v>
          </cell>
          <cell r="B185" t="str">
            <v>01953</v>
          </cell>
          <cell r="D185" t="str">
            <v>200</v>
          </cell>
          <cell r="E185" t="str">
            <v>2008-11-30</v>
          </cell>
          <cell r="F185" t="str">
            <v>470</v>
          </cell>
          <cell r="G185">
            <v>15840.52</v>
          </cell>
          <cell r="H185">
            <v>2304.2800000000002</v>
          </cell>
        </row>
        <row r="186">
          <cell r="A186" t="str">
            <v>481003</v>
          </cell>
          <cell r="B186" t="str">
            <v>01990</v>
          </cell>
          <cell r="D186" t="str">
            <v>200</v>
          </cell>
          <cell r="E186" t="str">
            <v>2008-11-30</v>
          </cell>
          <cell r="F186" t="str">
            <v>470</v>
          </cell>
          <cell r="G186">
            <v>8146.56</v>
          </cell>
          <cell r="H186">
            <v>1189.4000000000001</v>
          </cell>
        </row>
        <row r="187">
          <cell r="A187" t="str">
            <v>481003</v>
          </cell>
          <cell r="B187" t="str">
            <v>01986</v>
          </cell>
          <cell r="D187" t="str">
            <v>200</v>
          </cell>
          <cell r="E187" t="str">
            <v>2008-11-30</v>
          </cell>
          <cell r="F187" t="str">
            <v>470</v>
          </cell>
          <cell r="G187">
            <v>12391.6</v>
          </cell>
          <cell r="H187">
            <v>1809.02</v>
          </cell>
        </row>
        <row r="188">
          <cell r="A188" t="str">
            <v>481003</v>
          </cell>
          <cell r="B188" t="str">
            <v>01974</v>
          </cell>
          <cell r="D188" t="str">
            <v>200</v>
          </cell>
          <cell r="E188" t="str">
            <v>2008-11-30</v>
          </cell>
          <cell r="F188" t="str">
            <v>470</v>
          </cell>
          <cell r="G188">
            <v>23948.7</v>
          </cell>
          <cell r="H188">
            <v>3491.59</v>
          </cell>
        </row>
        <row r="189">
          <cell r="A189" t="str">
            <v>481003</v>
          </cell>
          <cell r="B189" t="str">
            <v>01988</v>
          </cell>
          <cell r="D189" t="str">
            <v>200</v>
          </cell>
          <cell r="E189" t="str">
            <v>2008-11-30</v>
          </cell>
          <cell r="F189" t="str">
            <v>470</v>
          </cell>
          <cell r="G189">
            <v>4416.57</v>
          </cell>
          <cell r="H189">
            <v>634.39</v>
          </cell>
        </row>
        <row r="190">
          <cell r="A190" t="str">
            <v>481003</v>
          </cell>
          <cell r="B190" t="str">
            <v>01993</v>
          </cell>
          <cell r="D190" t="str">
            <v>200</v>
          </cell>
          <cell r="E190" t="str">
            <v>2008-11-30</v>
          </cell>
          <cell r="F190" t="str">
            <v>470</v>
          </cell>
          <cell r="G190">
            <v>3152.47</v>
          </cell>
          <cell r="H190">
            <v>395.79</v>
          </cell>
        </row>
        <row r="191">
          <cell r="A191" t="str">
            <v>481003</v>
          </cell>
          <cell r="B191" t="str">
            <v>01943</v>
          </cell>
          <cell r="D191" t="str">
            <v>200</v>
          </cell>
          <cell r="E191" t="str">
            <v>2008-11-30</v>
          </cell>
          <cell r="F191" t="str">
            <v>470</v>
          </cell>
          <cell r="G191">
            <v>1238.6600000000001</v>
          </cell>
          <cell r="H191">
            <v>143.46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2008-11-30</v>
          </cell>
          <cell r="F192" t="str">
            <v>472B</v>
          </cell>
          <cell r="G192">
            <v>1480.08</v>
          </cell>
          <cell r="H192">
            <v>237.69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2008-11-30</v>
          </cell>
          <cell r="F193" t="str">
            <v>472B</v>
          </cell>
          <cell r="G193">
            <v>21316.32</v>
          </cell>
          <cell r="H193">
            <v>3198.78</v>
          </cell>
        </row>
        <row r="194">
          <cell r="A194" t="str">
            <v>481003</v>
          </cell>
          <cell r="B194" t="str">
            <v>01954</v>
          </cell>
          <cell r="D194" t="str">
            <v>200</v>
          </cell>
          <cell r="E194" t="str">
            <v>2008-11-30</v>
          </cell>
          <cell r="F194" t="str">
            <v>472B</v>
          </cell>
          <cell r="G194">
            <v>29.62</v>
          </cell>
          <cell r="H194">
            <v>4.4800000000000004</v>
          </cell>
        </row>
        <row r="195">
          <cell r="A195" t="str">
            <v>481003</v>
          </cell>
          <cell r="B195" t="str">
            <v>01959</v>
          </cell>
          <cell r="D195" t="str">
            <v>200</v>
          </cell>
          <cell r="E195" t="str">
            <v>2008-11-30</v>
          </cell>
          <cell r="F195" t="str">
            <v>549A</v>
          </cell>
          <cell r="G195">
            <v>0</v>
          </cell>
          <cell r="H195">
            <v>0</v>
          </cell>
        </row>
        <row r="196">
          <cell r="A196" t="str">
            <v>481003</v>
          </cell>
          <cell r="B196" t="str">
            <v>01943</v>
          </cell>
          <cell r="D196" t="str">
            <v>200</v>
          </cell>
          <cell r="E196" t="str">
            <v>2008-11-30</v>
          </cell>
          <cell r="F196" t="str">
            <v>549A</v>
          </cell>
          <cell r="G196">
            <v>-910.49</v>
          </cell>
          <cell r="H196">
            <v>0</v>
          </cell>
        </row>
        <row r="197">
          <cell r="A197" t="str">
            <v>481003</v>
          </cell>
          <cell r="B197" t="str">
            <v>01990</v>
          </cell>
          <cell r="D197" t="str">
            <v>200</v>
          </cell>
          <cell r="E197" t="str">
            <v>2008-11-30</v>
          </cell>
          <cell r="F197" t="str">
            <v>549A</v>
          </cell>
          <cell r="G197">
            <v>-1813.84</v>
          </cell>
          <cell r="H197">
            <v>0</v>
          </cell>
        </row>
        <row r="198">
          <cell r="A198" t="str">
            <v>481003</v>
          </cell>
          <cell r="B198" t="str">
            <v>01991</v>
          </cell>
          <cell r="D198" t="str">
            <v>200</v>
          </cell>
          <cell r="E198" t="str">
            <v>2008-11-30</v>
          </cell>
          <cell r="F198" t="str">
            <v>549A</v>
          </cell>
          <cell r="G198">
            <v>0</v>
          </cell>
          <cell r="H198">
            <v>0</v>
          </cell>
        </row>
        <row r="199">
          <cell r="A199" t="str">
            <v>481003</v>
          </cell>
          <cell r="B199" t="str">
            <v>01993</v>
          </cell>
          <cell r="D199" t="str">
            <v>200</v>
          </cell>
          <cell r="E199" t="str">
            <v>2008-11-30</v>
          </cell>
          <cell r="F199" t="str">
            <v>549A</v>
          </cell>
          <cell r="G199">
            <v>-603.58000000000004</v>
          </cell>
          <cell r="H199">
            <v>0</v>
          </cell>
        </row>
        <row r="200">
          <cell r="A200" t="str">
            <v>481003</v>
          </cell>
          <cell r="B200" t="str">
            <v>01954</v>
          </cell>
          <cell r="D200" t="str">
            <v>200</v>
          </cell>
          <cell r="E200" t="str">
            <v>2008-11-30</v>
          </cell>
          <cell r="F200" t="str">
            <v>549A</v>
          </cell>
          <cell r="G200">
            <v>-6.83</v>
          </cell>
          <cell r="H200">
            <v>0</v>
          </cell>
        </row>
        <row r="201">
          <cell r="A201" t="str">
            <v>481003</v>
          </cell>
          <cell r="B201" t="str">
            <v>01953</v>
          </cell>
          <cell r="D201" t="str">
            <v>200</v>
          </cell>
          <cell r="E201" t="str">
            <v>2008-11-30</v>
          </cell>
          <cell r="F201" t="str">
            <v>549A</v>
          </cell>
          <cell r="G201">
            <v>-8392.17</v>
          </cell>
          <cell r="H201">
            <v>0</v>
          </cell>
        </row>
        <row r="202">
          <cell r="A202" t="str">
            <v>481003</v>
          </cell>
          <cell r="B202" t="str">
            <v>01986</v>
          </cell>
          <cell r="D202" t="str">
            <v>200</v>
          </cell>
          <cell r="E202" t="str">
            <v>2008-11-30</v>
          </cell>
          <cell r="F202" t="str">
            <v>549A</v>
          </cell>
          <cell r="G202">
            <v>-2758.73</v>
          </cell>
          <cell r="H202">
            <v>0</v>
          </cell>
        </row>
        <row r="203">
          <cell r="A203" t="str">
            <v>481003</v>
          </cell>
          <cell r="B203" t="str">
            <v>01973</v>
          </cell>
          <cell r="D203" t="str">
            <v>200</v>
          </cell>
          <cell r="E203" t="str">
            <v>2008-11-30</v>
          </cell>
          <cell r="F203" t="str">
            <v>BINGV33552</v>
          </cell>
          <cell r="G203">
            <v>25059.85</v>
          </cell>
          <cell r="H203">
            <v>2522.04</v>
          </cell>
        </row>
        <row r="204">
          <cell r="A204" t="str">
            <v>481003</v>
          </cell>
          <cell r="B204" t="str">
            <v>01952</v>
          </cell>
          <cell r="D204" t="str">
            <v>200</v>
          </cell>
          <cell r="E204" t="str">
            <v>2008-11-30</v>
          </cell>
          <cell r="F204" t="str">
            <v>BINGV33552</v>
          </cell>
          <cell r="G204">
            <v>36886.75</v>
          </cell>
          <cell r="H204">
            <v>3712.31</v>
          </cell>
        </row>
        <row r="205">
          <cell r="A205" t="str">
            <v>481003</v>
          </cell>
          <cell r="B205" t="str">
            <v>01989</v>
          </cell>
          <cell r="D205" t="str">
            <v>200</v>
          </cell>
          <cell r="E205" t="str">
            <v>2008-11-30</v>
          </cell>
          <cell r="F205" t="str">
            <v>BINGV33552</v>
          </cell>
          <cell r="G205">
            <v>3571.13</v>
          </cell>
          <cell r="H205">
            <v>359.4</v>
          </cell>
        </row>
        <row r="206">
          <cell r="A206" t="str">
            <v>481003</v>
          </cell>
          <cell r="B206" t="str">
            <v>01988</v>
          </cell>
          <cell r="D206" t="str">
            <v>200</v>
          </cell>
          <cell r="E206" t="str">
            <v>2008-11-30</v>
          </cell>
          <cell r="F206" t="str">
            <v>BINGV33552</v>
          </cell>
          <cell r="G206">
            <v>9695.94</v>
          </cell>
          <cell r="H206">
            <v>975.81</v>
          </cell>
        </row>
        <row r="207">
          <cell r="A207" t="str">
            <v>481003</v>
          </cell>
          <cell r="B207" t="str">
            <v>01986</v>
          </cell>
          <cell r="D207" t="str">
            <v>200</v>
          </cell>
          <cell r="E207" t="str">
            <v>2008-11-30</v>
          </cell>
          <cell r="F207" t="str">
            <v>BINGV33552</v>
          </cell>
          <cell r="G207">
            <v>-165631.82999999999</v>
          </cell>
          <cell r="H207">
            <v>-14187.7</v>
          </cell>
        </row>
        <row r="208">
          <cell r="A208" t="str">
            <v>481003</v>
          </cell>
          <cell r="B208" t="str">
            <v>01968</v>
          </cell>
          <cell r="D208" t="str">
            <v>200</v>
          </cell>
          <cell r="E208" t="str">
            <v>2008-11-30</v>
          </cell>
          <cell r="F208" t="str">
            <v>BINGV33552</v>
          </cell>
          <cell r="G208">
            <v>7707.42</v>
          </cell>
          <cell r="H208">
            <v>775.68</v>
          </cell>
        </row>
        <row r="209">
          <cell r="A209" t="str">
            <v>481003</v>
          </cell>
          <cell r="B209" t="str">
            <v>01979</v>
          </cell>
          <cell r="D209" t="str">
            <v>200</v>
          </cell>
          <cell r="E209" t="str">
            <v>2008-11-30</v>
          </cell>
          <cell r="F209" t="str">
            <v>BINGV33552</v>
          </cell>
          <cell r="G209">
            <v>196.83</v>
          </cell>
          <cell r="H209">
            <v>19.809999999999999</v>
          </cell>
        </row>
        <row r="210">
          <cell r="A210" t="str">
            <v>481003</v>
          </cell>
          <cell r="B210" t="str">
            <v>01994</v>
          </cell>
          <cell r="D210" t="str">
            <v>200</v>
          </cell>
          <cell r="E210" t="str">
            <v>2008-11-30</v>
          </cell>
          <cell r="F210" t="str">
            <v>BINGV33552</v>
          </cell>
          <cell r="G210">
            <v>30448.79</v>
          </cell>
          <cell r="H210">
            <v>3064.39</v>
          </cell>
        </row>
        <row r="211">
          <cell r="A211" t="str">
            <v>481003</v>
          </cell>
          <cell r="B211" t="str">
            <v>01995</v>
          </cell>
          <cell r="D211" t="str">
            <v>200</v>
          </cell>
          <cell r="E211" t="str">
            <v>2008-11-30</v>
          </cell>
          <cell r="F211" t="str">
            <v>BINGV33552</v>
          </cell>
          <cell r="G211">
            <v>13968.5</v>
          </cell>
          <cell r="H211">
            <v>1408.8</v>
          </cell>
        </row>
        <row r="212">
          <cell r="A212" t="str">
            <v>481003</v>
          </cell>
          <cell r="B212" t="str">
            <v>01976</v>
          </cell>
          <cell r="D212" t="str">
            <v>200</v>
          </cell>
          <cell r="E212" t="str">
            <v>2008-11-30</v>
          </cell>
          <cell r="F212" t="str">
            <v>BINGV33552</v>
          </cell>
          <cell r="G212">
            <v>22998.27</v>
          </cell>
          <cell r="H212">
            <v>2314.56</v>
          </cell>
        </row>
        <row r="213">
          <cell r="A213" t="str">
            <v>481003</v>
          </cell>
          <cell r="B213" t="str">
            <v>01980</v>
          </cell>
          <cell r="D213" t="str">
            <v>200</v>
          </cell>
          <cell r="E213" t="str">
            <v>2008-11-30</v>
          </cell>
          <cell r="F213" t="str">
            <v>BINGV33552</v>
          </cell>
          <cell r="G213">
            <v>283.77</v>
          </cell>
          <cell r="H213">
            <v>28.56</v>
          </cell>
        </row>
        <row r="214">
          <cell r="A214" t="str">
            <v>481003</v>
          </cell>
          <cell r="B214" t="str">
            <v>01987</v>
          </cell>
          <cell r="D214" t="str">
            <v>200</v>
          </cell>
          <cell r="E214" t="str">
            <v>2008-11-30</v>
          </cell>
          <cell r="F214" t="str">
            <v>BINGV33552</v>
          </cell>
          <cell r="G214">
            <v>32694.94</v>
          </cell>
          <cell r="H214">
            <v>3290.44</v>
          </cell>
        </row>
        <row r="215">
          <cell r="A215" t="str">
            <v>481003</v>
          </cell>
          <cell r="B215" t="str">
            <v>01978</v>
          </cell>
          <cell r="D215" t="str">
            <v>200</v>
          </cell>
          <cell r="E215" t="str">
            <v>2008-11-30</v>
          </cell>
          <cell r="F215" t="str">
            <v>BINGV33552</v>
          </cell>
          <cell r="G215">
            <v>12450.64</v>
          </cell>
          <cell r="H215">
            <v>1253.04</v>
          </cell>
        </row>
        <row r="216">
          <cell r="A216" t="str">
            <v>481003</v>
          </cell>
          <cell r="B216" t="str">
            <v>01970</v>
          </cell>
          <cell r="D216" t="str">
            <v>200</v>
          </cell>
          <cell r="E216" t="str">
            <v>2008-11-30</v>
          </cell>
          <cell r="F216" t="str">
            <v>BINGV33552</v>
          </cell>
          <cell r="G216">
            <v>5669.05</v>
          </cell>
          <cell r="H216">
            <v>570.54</v>
          </cell>
        </row>
        <row r="217">
          <cell r="A217" t="str">
            <v>481003</v>
          </cell>
          <cell r="B217" t="str">
            <v>01971</v>
          </cell>
          <cell r="D217" t="str">
            <v>200</v>
          </cell>
          <cell r="E217" t="str">
            <v>2008-11-30</v>
          </cell>
          <cell r="F217" t="str">
            <v>BINGV33552</v>
          </cell>
          <cell r="G217">
            <v>18743.91</v>
          </cell>
          <cell r="H217">
            <v>1886.4</v>
          </cell>
        </row>
        <row r="218">
          <cell r="A218" t="str">
            <v>481003</v>
          </cell>
          <cell r="B218" t="str">
            <v>01969</v>
          </cell>
          <cell r="D218" t="str">
            <v>200</v>
          </cell>
          <cell r="E218" t="str">
            <v>2008-11-30</v>
          </cell>
          <cell r="F218" t="str">
            <v>BINGV33552</v>
          </cell>
          <cell r="G218">
            <v>10821.88</v>
          </cell>
          <cell r="H218">
            <v>1089.1199999999999</v>
          </cell>
        </row>
        <row r="219">
          <cell r="A219" t="str">
            <v>481003</v>
          </cell>
          <cell r="B219" t="str">
            <v>01977</v>
          </cell>
          <cell r="D219" t="str">
            <v>200</v>
          </cell>
          <cell r="E219" t="str">
            <v>2008-11-30</v>
          </cell>
          <cell r="F219" t="str">
            <v>BINGV33552</v>
          </cell>
          <cell r="G219">
            <v>15634.24</v>
          </cell>
          <cell r="H219">
            <v>1573.44</v>
          </cell>
        </row>
        <row r="220">
          <cell r="A220" t="str">
            <v>481003</v>
          </cell>
          <cell r="B220" t="str">
            <v>01992</v>
          </cell>
          <cell r="D220" t="str">
            <v>200</v>
          </cell>
          <cell r="E220" t="str">
            <v>2008-11-30</v>
          </cell>
          <cell r="F220" t="str">
            <v>BINGV33552</v>
          </cell>
          <cell r="G220">
            <v>34182.26</v>
          </cell>
          <cell r="H220">
            <v>3440.13</v>
          </cell>
        </row>
        <row r="221">
          <cell r="A221" t="str">
            <v>481003</v>
          </cell>
          <cell r="B221" t="str">
            <v>01953</v>
          </cell>
          <cell r="D221" t="str">
            <v>200</v>
          </cell>
          <cell r="E221" t="str">
            <v>2008-12-31</v>
          </cell>
          <cell r="F221" t="str">
            <v>470</v>
          </cell>
          <cell r="G221">
            <v>9110.16</v>
          </cell>
          <cell r="H221">
            <v>1775.05</v>
          </cell>
        </row>
        <row r="222">
          <cell r="A222" t="str">
            <v>481003</v>
          </cell>
          <cell r="B222" t="str">
            <v>01990</v>
          </cell>
          <cell r="D222" t="str">
            <v>200</v>
          </cell>
          <cell r="E222" t="str">
            <v>2008-12-31</v>
          </cell>
          <cell r="F222" t="str">
            <v>470</v>
          </cell>
          <cell r="G222">
            <v>5598.83</v>
          </cell>
          <cell r="H222">
            <v>1090.7</v>
          </cell>
        </row>
        <row r="223">
          <cell r="A223" t="str">
            <v>481003</v>
          </cell>
          <cell r="B223" t="str">
            <v>01986</v>
          </cell>
          <cell r="D223" t="str">
            <v>200</v>
          </cell>
          <cell r="E223" t="str">
            <v>2008-12-31</v>
          </cell>
          <cell r="F223" t="str">
            <v>470</v>
          </cell>
          <cell r="G223">
            <v>8687.32</v>
          </cell>
          <cell r="H223">
            <v>1692.33</v>
          </cell>
        </row>
        <row r="224">
          <cell r="A224" t="str">
            <v>481003</v>
          </cell>
          <cell r="B224" t="str">
            <v>01974</v>
          </cell>
          <cell r="D224" t="str">
            <v>200</v>
          </cell>
          <cell r="E224" t="str">
            <v>2008-12-31</v>
          </cell>
          <cell r="F224" t="str">
            <v>470</v>
          </cell>
          <cell r="G224">
            <v>14373.07</v>
          </cell>
          <cell r="H224">
            <v>2799.89</v>
          </cell>
        </row>
        <row r="225">
          <cell r="A225" t="str">
            <v>481003</v>
          </cell>
          <cell r="B225" t="str">
            <v>01988</v>
          </cell>
          <cell r="D225" t="str">
            <v>200</v>
          </cell>
          <cell r="E225" t="str">
            <v>2008-12-31</v>
          </cell>
          <cell r="F225" t="str">
            <v>470</v>
          </cell>
          <cell r="G225">
            <v>274.77999999999997</v>
          </cell>
          <cell r="H225">
            <v>53.53</v>
          </cell>
        </row>
        <row r="226">
          <cell r="A226" t="str">
            <v>481003</v>
          </cell>
          <cell r="B226" t="str">
            <v>01993</v>
          </cell>
          <cell r="D226" t="str">
            <v>200</v>
          </cell>
          <cell r="E226" t="str">
            <v>2008-12-31</v>
          </cell>
          <cell r="F226" t="str">
            <v>470</v>
          </cell>
          <cell r="G226">
            <v>1487.57</v>
          </cell>
          <cell r="H226">
            <v>262.91000000000003</v>
          </cell>
        </row>
        <row r="227">
          <cell r="A227" t="str">
            <v>481003</v>
          </cell>
          <cell r="B227" t="str">
            <v>01943</v>
          </cell>
          <cell r="D227" t="str">
            <v>200</v>
          </cell>
          <cell r="E227" t="str">
            <v>2008-12-31</v>
          </cell>
          <cell r="F227" t="str">
            <v>470</v>
          </cell>
          <cell r="G227">
            <v>642.74</v>
          </cell>
          <cell r="H227">
            <v>110.03</v>
          </cell>
        </row>
        <row r="228">
          <cell r="A228" t="str">
            <v>481003</v>
          </cell>
          <cell r="B228" t="str">
            <v>01943</v>
          </cell>
          <cell r="D228" t="str">
            <v>200</v>
          </cell>
          <cell r="E228" t="str">
            <v>2008-12-31</v>
          </cell>
          <cell r="F228" t="str">
            <v>470</v>
          </cell>
          <cell r="G228">
            <v>-72.66</v>
          </cell>
          <cell r="H228">
            <v>0</v>
          </cell>
        </row>
        <row r="229">
          <cell r="A229" t="str">
            <v>481003</v>
          </cell>
          <cell r="B229" t="str">
            <v>01953</v>
          </cell>
          <cell r="D229" t="str">
            <v>200</v>
          </cell>
          <cell r="E229" t="str">
            <v>2008-12-31</v>
          </cell>
          <cell r="F229" t="str">
            <v>472B</v>
          </cell>
          <cell r="G229">
            <v>689.32</v>
          </cell>
          <cell r="H229">
            <v>134.25</v>
          </cell>
        </row>
        <row r="230">
          <cell r="A230" t="str">
            <v>481003</v>
          </cell>
          <cell r="B230" t="str">
            <v>01954</v>
          </cell>
          <cell r="D230" t="str">
            <v>200</v>
          </cell>
          <cell r="E230" t="str">
            <v>2008-12-31</v>
          </cell>
          <cell r="F230" t="str">
            <v>472B</v>
          </cell>
          <cell r="G230">
            <v>159.41999999999999</v>
          </cell>
          <cell r="H230">
            <v>31.12</v>
          </cell>
        </row>
        <row r="231">
          <cell r="A231" t="str">
            <v>481003</v>
          </cell>
          <cell r="B231" t="str">
            <v>01943</v>
          </cell>
          <cell r="D231" t="str">
            <v>200</v>
          </cell>
          <cell r="E231" t="str">
            <v>2008-12-31</v>
          </cell>
          <cell r="F231" t="str">
            <v>472B</v>
          </cell>
          <cell r="G231">
            <v>-125.59</v>
          </cell>
          <cell r="H231">
            <v>0</v>
          </cell>
        </row>
        <row r="232">
          <cell r="A232" t="str">
            <v>481003</v>
          </cell>
          <cell r="B232" t="str">
            <v>01943</v>
          </cell>
          <cell r="D232" t="str">
            <v>200</v>
          </cell>
          <cell r="E232" t="str">
            <v>2008-12-31</v>
          </cell>
          <cell r="F232" t="str">
            <v>472B</v>
          </cell>
          <cell r="G232">
            <v>1110.97</v>
          </cell>
          <cell r="H232">
            <v>190.15</v>
          </cell>
        </row>
        <row r="233">
          <cell r="A233" t="str">
            <v>481003</v>
          </cell>
          <cell r="B233" t="str">
            <v>01952</v>
          </cell>
          <cell r="D233" t="str">
            <v>200</v>
          </cell>
          <cell r="E233" t="str">
            <v>2008-12-31</v>
          </cell>
          <cell r="F233" t="str">
            <v>472B</v>
          </cell>
          <cell r="G233">
            <v>58.78</v>
          </cell>
          <cell r="H233">
            <v>11.45</v>
          </cell>
        </row>
        <row r="234">
          <cell r="A234" t="str">
            <v>481003</v>
          </cell>
          <cell r="B234" t="str">
            <v>01979</v>
          </cell>
          <cell r="D234" t="str">
            <v>200</v>
          </cell>
          <cell r="E234" t="str">
            <v>2008-12-31</v>
          </cell>
          <cell r="F234" t="str">
            <v>BINGV33782</v>
          </cell>
          <cell r="G234">
            <v>223.32</v>
          </cell>
          <cell r="H234">
            <v>24.01</v>
          </cell>
        </row>
        <row r="235">
          <cell r="A235" t="str">
            <v>481003</v>
          </cell>
          <cell r="B235" t="str">
            <v>01968</v>
          </cell>
          <cell r="D235" t="str">
            <v>200</v>
          </cell>
          <cell r="E235" t="str">
            <v>2008-12-31</v>
          </cell>
          <cell r="F235" t="str">
            <v>BINGV33782</v>
          </cell>
          <cell r="G235">
            <v>6320.58</v>
          </cell>
          <cell r="H235">
            <v>679.44</v>
          </cell>
        </row>
        <row r="236">
          <cell r="A236" t="str">
            <v>481003</v>
          </cell>
          <cell r="B236" t="str">
            <v>01995</v>
          </cell>
          <cell r="D236" t="str">
            <v>200</v>
          </cell>
          <cell r="E236" t="str">
            <v>2008-12-31</v>
          </cell>
          <cell r="F236" t="str">
            <v>BINGV33782</v>
          </cell>
          <cell r="G236">
            <v>13673.75</v>
          </cell>
          <cell r="H236">
            <v>1469.88</v>
          </cell>
        </row>
        <row r="237">
          <cell r="A237" t="str">
            <v>481003</v>
          </cell>
          <cell r="B237" t="str">
            <v>01994</v>
          </cell>
          <cell r="D237" t="str">
            <v>200</v>
          </cell>
          <cell r="E237" t="str">
            <v>2008-12-31</v>
          </cell>
          <cell r="F237" t="str">
            <v>BINGV33782</v>
          </cell>
          <cell r="G237">
            <v>26029.82</v>
          </cell>
          <cell r="H237">
            <v>2798.11</v>
          </cell>
        </row>
        <row r="238">
          <cell r="A238" t="str">
            <v>481003</v>
          </cell>
          <cell r="B238" t="str">
            <v>01976</v>
          </cell>
          <cell r="D238" t="str">
            <v>200</v>
          </cell>
          <cell r="E238" t="str">
            <v>2008-12-31</v>
          </cell>
          <cell r="F238" t="str">
            <v>BINGV33782</v>
          </cell>
          <cell r="G238">
            <v>18395.77</v>
          </cell>
          <cell r="H238">
            <v>1977.48</v>
          </cell>
        </row>
        <row r="239">
          <cell r="A239" t="str">
            <v>481003</v>
          </cell>
          <cell r="B239" t="str">
            <v>01980</v>
          </cell>
          <cell r="D239" t="str">
            <v>200</v>
          </cell>
          <cell r="E239" t="str">
            <v>2008-12-31</v>
          </cell>
          <cell r="F239" t="str">
            <v>BINGV33782</v>
          </cell>
          <cell r="G239">
            <v>309.22000000000003</v>
          </cell>
          <cell r="H239">
            <v>33.24</v>
          </cell>
        </row>
        <row r="240">
          <cell r="A240" t="str">
            <v>481003</v>
          </cell>
          <cell r="B240" t="str">
            <v>01987</v>
          </cell>
          <cell r="D240" t="str">
            <v>200</v>
          </cell>
          <cell r="E240" t="str">
            <v>2008-12-31</v>
          </cell>
          <cell r="F240" t="str">
            <v>BINGV33782</v>
          </cell>
          <cell r="G240">
            <v>25056.15</v>
          </cell>
          <cell r="H240">
            <v>2693.35</v>
          </cell>
        </row>
        <row r="241">
          <cell r="A241" t="str">
            <v>481003</v>
          </cell>
          <cell r="B241" t="str">
            <v>01978</v>
          </cell>
          <cell r="D241" t="str">
            <v>200</v>
          </cell>
          <cell r="E241" t="str">
            <v>2008-12-31</v>
          </cell>
          <cell r="F241" t="str">
            <v>BINGV33782</v>
          </cell>
          <cell r="G241">
            <v>14622.61</v>
          </cell>
          <cell r="H241">
            <v>1571.88</v>
          </cell>
        </row>
        <row r="242">
          <cell r="A242" t="str">
            <v>481003</v>
          </cell>
          <cell r="B242" t="str">
            <v>01970</v>
          </cell>
          <cell r="D242" t="str">
            <v>200</v>
          </cell>
          <cell r="E242" t="str">
            <v>2008-12-31</v>
          </cell>
          <cell r="F242" t="str">
            <v>BINGV33782</v>
          </cell>
          <cell r="G242">
            <v>4193.84</v>
          </cell>
          <cell r="H242">
            <v>450.82</v>
          </cell>
        </row>
        <row r="243">
          <cell r="A243" t="str">
            <v>481003</v>
          </cell>
          <cell r="B243" t="str">
            <v>01971</v>
          </cell>
          <cell r="D243" t="str">
            <v>200</v>
          </cell>
          <cell r="E243" t="str">
            <v>2008-12-31</v>
          </cell>
          <cell r="F243" t="str">
            <v>BINGV33782</v>
          </cell>
          <cell r="G243">
            <v>13275.23</v>
          </cell>
          <cell r="H243">
            <v>1427.04</v>
          </cell>
        </row>
        <row r="244">
          <cell r="A244" t="str">
            <v>481003</v>
          </cell>
          <cell r="B244" t="str">
            <v>01969</v>
          </cell>
          <cell r="D244" t="str">
            <v>200</v>
          </cell>
          <cell r="E244" t="str">
            <v>2008-12-31</v>
          </cell>
          <cell r="F244" t="str">
            <v>BINGV33782</v>
          </cell>
          <cell r="G244">
            <v>9478.64</v>
          </cell>
          <cell r="H244">
            <v>1018.92</v>
          </cell>
        </row>
        <row r="245">
          <cell r="A245" t="str">
            <v>481003</v>
          </cell>
          <cell r="B245" t="str">
            <v>01977</v>
          </cell>
          <cell r="D245" t="str">
            <v>200</v>
          </cell>
          <cell r="E245" t="str">
            <v>2008-12-31</v>
          </cell>
          <cell r="F245" t="str">
            <v>BINGV33782</v>
          </cell>
          <cell r="G245">
            <v>12526.18</v>
          </cell>
          <cell r="H245">
            <v>1346.52</v>
          </cell>
        </row>
        <row r="246">
          <cell r="A246" t="str">
            <v>481003</v>
          </cell>
          <cell r="B246" t="str">
            <v>01992</v>
          </cell>
          <cell r="D246" t="str">
            <v>200</v>
          </cell>
          <cell r="E246" t="str">
            <v>2008-12-31</v>
          </cell>
          <cell r="F246" t="str">
            <v>BINGV33782</v>
          </cell>
          <cell r="G246">
            <v>27924.03</v>
          </cell>
          <cell r="H246">
            <v>-3001.74</v>
          </cell>
        </row>
        <row r="247">
          <cell r="A247" t="str">
            <v>481003</v>
          </cell>
          <cell r="B247" t="str">
            <v>01973</v>
          </cell>
          <cell r="D247" t="str">
            <v>200</v>
          </cell>
          <cell r="E247" t="str">
            <v>2008-12-31</v>
          </cell>
          <cell r="F247" t="str">
            <v>BINGV33782</v>
          </cell>
          <cell r="G247">
            <v>19077.830000000002</v>
          </cell>
          <cell r="H247">
            <v>2050.8000000000002</v>
          </cell>
        </row>
        <row r="248">
          <cell r="A248" t="str">
            <v>481003</v>
          </cell>
          <cell r="B248" t="str">
            <v>01952</v>
          </cell>
          <cell r="D248" t="str">
            <v>200</v>
          </cell>
          <cell r="E248" t="str">
            <v>2008-12-31</v>
          </cell>
          <cell r="F248" t="str">
            <v>BINGV33782</v>
          </cell>
          <cell r="G248">
            <v>36705.68</v>
          </cell>
          <cell r="H248">
            <v>3945.73</v>
          </cell>
        </row>
        <row r="249">
          <cell r="A249" t="str">
            <v>481003</v>
          </cell>
          <cell r="B249" t="str">
            <v>01989</v>
          </cell>
          <cell r="D249" t="str">
            <v>200</v>
          </cell>
          <cell r="E249" t="str">
            <v>2008-12-31</v>
          </cell>
          <cell r="F249" t="str">
            <v>BINGV33782</v>
          </cell>
          <cell r="G249">
            <v>14198.42</v>
          </cell>
          <cell r="H249">
            <v>1526.28</v>
          </cell>
        </row>
        <row r="250">
          <cell r="A250" t="str">
            <v>481003</v>
          </cell>
          <cell r="B250" t="str">
            <v>01988</v>
          </cell>
          <cell r="D250" t="str">
            <v>200</v>
          </cell>
          <cell r="E250" t="str">
            <v>2008-12-31</v>
          </cell>
          <cell r="F250" t="str">
            <v>BINGV33782</v>
          </cell>
          <cell r="G250">
            <v>9596.0300000000007</v>
          </cell>
          <cell r="H250">
            <v>1031.54</v>
          </cell>
        </row>
        <row r="251">
          <cell r="A251" t="str">
            <v>481003</v>
          </cell>
          <cell r="B251" t="str">
            <v>01986</v>
          </cell>
          <cell r="D251" t="str">
            <v>200</v>
          </cell>
          <cell r="E251" t="str">
            <v>2008-12-31</v>
          </cell>
          <cell r="F251" t="str">
            <v>BINGV33782</v>
          </cell>
          <cell r="G251">
            <v>17944.849999999999</v>
          </cell>
          <cell r="H251">
            <v>1929</v>
          </cell>
        </row>
        <row r="252">
          <cell r="A252" t="str">
            <v>481003</v>
          </cell>
          <cell r="B252" t="str">
            <v>01989</v>
          </cell>
          <cell r="D252" t="str">
            <v>200</v>
          </cell>
          <cell r="E252" t="str">
            <v>2008-12-31</v>
          </cell>
          <cell r="F252" t="str">
            <v>BINGV33921</v>
          </cell>
          <cell r="G252">
            <v>-11163.19</v>
          </cell>
          <cell r="H252">
            <v>-1200</v>
          </cell>
        </row>
        <row r="253">
          <cell r="A253" t="str">
            <v>481003</v>
          </cell>
          <cell r="B253" t="str">
            <v>01953</v>
          </cell>
          <cell r="D253" t="str">
            <v>200</v>
          </cell>
          <cell r="E253" t="str">
            <v>2008-12-31</v>
          </cell>
          <cell r="F253" t="str">
            <v>GLCOR17A</v>
          </cell>
          <cell r="G253">
            <v>2491.8200000000002</v>
          </cell>
          <cell r="H253">
            <v>0</v>
          </cell>
        </row>
        <row r="254">
          <cell r="A254" t="str">
            <v>481003</v>
          </cell>
          <cell r="B254" t="str">
            <v>01954</v>
          </cell>
          <cell r="D254" t="str">
            <v>200</v>
          </cell>
          <cell r="E254" t="str">
            <v>2008-12-31</v>
          </cell>
          <cell r="F254" t="str">
            <v>GLCOR17A</v>
          </cell>
          <cell r="G254">
            <v>424.55</v>
          </cell>
          <cell r="H254">
            <v>0</v>
          </cell>
        </row>
        <row r="255">
          <cell r="A255" t="str">
            <v>481003</v>
          </cell>
          <cell r="B255" t="str">
            <v>01991</v>
          </cell>
          <cell r="D255" t="str">
            <v>200</v>
          </cell>
          <cell r="E255" t="str">
            <v>2008-12-31</v>
          </cell>
          <cell r="F255" t="str">
            <v>GLCOR17A</v>
          </cell>
          <cell r="G255">
            <v>114.97</v>
          </cell>
          <cell r="H255">
            <v>0</v>
          </cell>
        </row>
        <row r="256">
          <cell r="A256" t="str">
            <v>481003</v>
          </cell>
          <cell r="B256" t="str">
            <v>01943</v>
          </cell>
          <cell r="D256" t="str">
            <v>200</v>
          </cell>
          <cell r="E256" t="str">
            <v>2008-12-31</v>
          </cell>
          <cell r="F256" t="str">
            <v>GLCOR17A</v>
          </cell>
          <cell r="G256">
            <v>3769.96</v>
          </cell>
          <cell r="H256">
            <v>0</v>
          </cell>
        </row>
        <row r="257">
          <cell r="A257" t="str">
            <v>481003</v>
          </cell>
          <cell r="B257" t="str">
            <v>01952</v>
          </cell>
          <cell r="D257" t="str">
            <v>200</v>
          </cell>
          <cell r="E257" t="str">
            <v>2008-12-31</v>
          </cell>
          <cell r="F257" t="str">
            <v>GLCOR17A</v>
          </cell>
          <cell r="G257">
            <v>156.91999999999999</v>
          </cell>
          <cell r="H257">
            <v>0</v>
          </cell>
        </row>
        <row r="258">
          <cell r="A258" t="str">
            <v>481003</v>
          </cell>
          <cell r="B258" t="str">
            <v>01974</v>
          </cell>
          <cell r="D258" t="str">
            <v>200</v>
          </cell>
          <cell r="E258" t="str">
            <v>2008-12-31</v>
          </cell>
          <cell r="F258" t="str">
            <v>GLCOR17B</v>
          </cell>
          <cell r="G258">
            <v>-26674.73</v>
          </cell>
          <cell r="H258">
            <v>0</v>
          </cell>
        </row>
        <row r="259">
          <cell r="A259" t="str">
            <v>481003</v>
          </cell>
          <cell r="B259" t="str">
            <v>01988</v>
          </cell>
          <cell r="D259" t="str">
            <v>200</v>
          </cell>
          <cell r="E259" t="str">
            <v>2008-12-31</v>
          </cell>
          <cell r="F259" t="str">
            <v>GLCOR17B</v>
          </cell>
          <cell r="G259">
            <v>-7955.99</v>
          </cell>
          <cell r="H259">
            <v>0</v>
          </cell>
        </row>
        <row r="260">
          <cell r="A260" t="str">
            <v>481003</v>
          </cell>
          <cell r="B260" t="str">
            <v>01943</v>
          </cell>
          <cell r="D260" t="str">
            <v>200</v>
          </cell>
          <cell r="E260" t="str">
            <v>2009-01-31</v>
          </cell>
          <cell r="F260" t="str">
            <v>470</v>
          </cell>
          <cell r="G260">
            <v>-75.739999999999995</v>
          </cell>
          <cell r="H260">
            <v>0</v>
          </cell>
        </row>
        <row r="261">
          <cell r="A261" t="str">
            <v>481003</v>
          </cell>
          <cell r="B261" t="str">
            <v>01990</v>
          </cell>
          <cell r="D261" t="str">
            <v>200</v>
          </cell>
          <cell r="E261" t="str">
            <v>2009-01-31</v>
          </cell>
          <cell r="F261" t="str">
            <v>470</v>
          </cell>
          <cell r="G261">
            <v>6615.91</v>
          </cell>
          <cell r="H261">
            <v>1177.8</v>
          </cell>
        </row>
        <row r="262">
          <cell r="A262" t="str">
            <v>481003</v>
          </cell>
          <cell r="B262" t="str">
            <v>01953</v>
          </cell>
          <cell r="D262" t="str">
            <v>200</v>
          </cell>
          <cell r="E262" t="str">
            <v>2009-01-31</v>
          </cell>
          <cell r="F262" t="str">
            <v>470</v>
          </cell>
          <cell r="G262">
            <v>11932.1</v>
          </cell>
          <cell r="H262">
            <v>2118.7600000000002</v>
          </cell>
        </row>
        <row r="263">
          <cell r="A263" t="str">
            <v>481003</v>
          </cell>
          <cell r="B263" t="str">
            <v>01986</v>
          </cell>
          <cell r="D263" t="str">
            <v>200</v>
          </cell>
          <cell r="E263" t="str">
            <v>2009-01-31</v>
          </cell>
          <cell r="F263" t="str">
            <v>470</v>
          </cell>
          <cell r="G263">
            <v>7910.29</v>
          </cell>
          <cell r="H263">
            <v>1414.99</v>
          </cell>
        </row>
        <row r="264">
          <cell r="A264" t="str">
            <v>481003</v>
          </cell>
          <cell r="B264" t="str">
            <v>01974</v>
          </cell>
          <cell r="D264" t="str">
            <v>200</v>
          </cell>
          <cell r="E264" t="str">
            <v>2009-01-31</v>
          </cell>
          <cell r="F264" t="str">
            <v>470</v>
          </cell>
          <cell r="G264">
            <v>15078.11</v>
          </cell>
          <cell r="H264">
            <v>2692.89</v>
          </cell>
        </row>
        <row r="265">
          <cell r="A265" t="str">
            <v>481003</v>
          </cell>
          <cell r="B265" t="str">
            <v>01988</v>
          </cell>
          <cell r="D265" t="str">
            <v>200</v>
          </cell>
          <cell r="E265" t="str">
            <v>2009-01-31</v>
          </cell>
          <cell r="F265" t="str">
            <v>470</v>
          </cell>
          <cell r="G265">
            <v>3547.22</v>
          </cell>
          <cell r="H265">
            <v>631.48</v>
          </cell>
        </row>
        <row r="266">
          <cell r="A266" t="str">
            <v>481003</v>
          </cell>
          <cell r="B266" t="str">
            <v>01993</v>
          </cell>
          <cell r="D266" t="str">
            <v>200</v>
          </cell>
          <cell r="E266" t="str">
            <v>2009-01-31</v>
          </cell>
          <cell r="F266" t="str">
            <v>470</v>
          </cell>
          <cell r="G266">
            <v>1307.29</v>
          </cell>
          <cell r="H266">
            <v>231.04</v>
          </cell>
        </row>
        <row r="267">
          <cell r="A267" t="str">
            <v>481003</v>
          </cell>
          <cell r="B267" t="str">
            <v>01943</v>
          </cell>
          <cell r="D267" t="str">
            <v>200</v>
          </cell>
          <cell r="E267" t="str">
            <v>2009-01-31</v>
          </cell>
          <cell r="F267" t="str">
            <v>470</v>
          </cell>
          <cell r="G267">
            <v>669.81</v>
          </cell>
          <cell r="H267">
            <v>114.67</v>
          </cell>
        </row>
        <row r="268">
          <cell r="A268" t="str">
            <v>481003</v>
          </cell>
          <cell r="B268" t="str">
            <v>01943</v>
          </cell>
          <cell r="D268" t="str">
            <v>200</v>
          </cell>
          <cell r="E268" t="str">
            <v>2009-01-31</v>
          </cell>
          <cell r="F268" t="str">
            <v>472B</v>
          </cell>
          <cell r="G268">
            <v>1165.72</v>
          </cell>
          <cell r="H268">
            <v>199.54</v>
          </cell>
        </row>
        <row r="269">
          <cell r="A269" t="str">
            <v>481003</v>
          </cell>
          <cell r="B269" t="str">
            <v>01952</v>
          </cell>
          <cell r="D269" t="str">
            <v>200</v>
          </cell>
          <cell r="E269" t="str">
            <v>2009-01-31</v>
          </cell>
          <cell r="F269" t="str">
            <v>472B</v>
          </cell>
          <cell r="G269">
            <v>57.09</v>
          </cell>
          <cell r="H269">
            <v>9.7899999999999991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2009-01-31</v>
          </cell>
          <cell r="F270" t="str">
            <v>472B</v>
          </cell>
          <cell r="G270">
            <v>826.32</v>
          </cell>
          <cell r="H270">
            <v>141.44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2009-01-31</v>
          </cell>
          <cell r="F271" t="str">
            <v>472B</v>
          </cell>
          <cell r="G271">
            <v>131.74</v>
          </cell>
          <cell r="H271">
            <v>22.64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2009-01-31</v>
          </cell>
          <cell r="F272" t="str">
            <v>472B</v>
          </cell>
          <cell r="G272">
            <v>-131.79</v>
          </cell>
          <cell r="H272">
            <v>0</v>
          </cell>
        </row>
        <row r="273">
          <cell r="A273" t="str">
            <v>481003</v>
          </cell>
          <cell r="B273" t="str">
            <v>01968</v>
          </cell>
          <cell r="D273" t="str">
            <v>200</v>
          </cell>
          <cell r="E273" t="str">
            <v>2009-01-31</v>
          </cell>
          <cell r="F273" t="str">
            <v>BINGV34326</v>
          </cell>
          <cell r="G273">
            <v>5630.7</v>
          </cell>
          <cell r="H273">
            <v>605.28</v>
          </cell>
        </row>
        <row r="274">
          <cell r="A274" t="str">
            <v>481003</v>
          </cell>
          <cell r="B274" t="str">
            <v>01979</v>
          </cell>
          <cell r="D274" t="str">
            <v>200</v>
          </cell>
          <cell r="E274" t="str">
            <v>2009-01-31</v>
          </cell>
          <cell r="F274" t="str">
            <v>BINGV34326</v>
          </cell>
          <cell r="G274">
            <v>172.69</v>
          </cell>
          <cell r="H274">
            <v>18.559999999999999</v>
          </cell>
        </row>
        <row r="275">
          <cell r="A275" t="str">
            <v>481003</v>
          </cell>
          <cell r="B275" t="str">
            <v>01994</v>
          </cell>
          <cell r="D275" t="str">
            <v>200</v>
          </cell>
          <cell r="E275" t="str">
            <v>2009-01-31</v>
          </cell>
          <cell r="F275" t="str">
            <v>BINGV34326</v>
          </cell>
          <cell r="G275">
            <v>24835.67</v>
          </cell>
          <cell r="H275">
            <v>2669.73</v>
          </cell>
        </row>
        <row r="276">
          <cell r="A276" t="str">
            <v>481003</v>
          </cell>
          <cell r="B276" t="str">
            <v>01995</v>
          </cell>
          <cell r="D276" t="str">
            <v>200</v>
          </cell>
          <cell r="E276" t="str">
            <v>2009-01-31</v>
          </cell>
          <cell r="F276" t="str">
            <v>BINGV34326</v>
          </cell>
          <cell r="G276">
            <v>9409.43</v>
          </cell>
          <cell r="H276">
            <v>1011.48</v>
          </cell>
        </row>
        <row r="277">
          <cell r="A277" t="str">
            <v>481003</v>
          </cell>
          <cell r="B277" t="str">
            <v>01976</v>
          </cell>
          <cell r="D277" t="str">
            <v>200</v>
          </cell>
          <cell r="E277" t="str">
            <v>2009-01-31</v>
          </cell>
          <cell r="F277" t="str">
            <v>BINGV34326</v>
          </cell>
          <cell r="G277">
            <v>19552.27</v>
          </cell>
          <cell r="H277">
            <v>2101.8000000000002</v>
          </cell>
        </row>
        <row r="278">
          <cell r="A278" t="str">
            <v>481003</v>
          </cell>
          <cell r="B278" t="str">
            <v>01980</v>
          </cell>
          <cell r="D278" t="str">
            <v>200</v>
          </cell>
          <cell r="E278" t="str">
            <v>2009-01-31</v>
          </cell>
          <cell r="F278" t="str">
            <v>BINGV34326</v>
          </cell>
          <cell r="G278">
            <v>247.81</v>
          </cell>
          <cell r="H278">
            <v>26.64</v>
          </cell>
        </row>
        <row r="279">
          <cell r="A279" t="str">
            <v>481003</v>
          </cell>
          <cell r="B279" t="str">
            <v>01987</v>
          </cell>
          <cell r="D279" t="str">
            <v>200</v>
          </cell>
          <cell r="E279" t="str">
            <v>2009-01-31</v>
          </cell>
          <cell r="F279" t="str">
            <v>BINGV34326</v>
          </cell>
          <cell r="G279">
            <v>22735.21</v>
          </cell>
          <cell r="H279">
            <v>2443.81</v>
          </cell>
        </row>
        <row r="280">
          <cell r="A280" t="str">
            <v>481003</v>
          </cell>
          <cell r="B280" t="str">
            <v>01978</v>
          </cell>
          <cell r="D280" t="str">
            <v>200</v>
          </cell>
          <cell r="E280" t="str">
            <v>2009-01-31</v>
          </cell>
          <cell r="F280" t="str">
            <v>BINGV34326</v>
          </cell>
          <cell r="G280">
            <v>15818.2</v>
          </cell>
          <cell r="H280">
            <v>1700.4</v>
          </cell>
        </row>
        <row r="281">
          <cell r="A281" t="str">
            <v>481003</v>
          </cell>
          <cell r="B281" t="str">
            <v>01970</v>
          </cell>
          <cell r="D281" t="str">
            <v>200</v>
          </cell>
          <cell r="E281" t="str">
            <v>2009-01-31</v>
          </cell>
          <cell r="F281" t="str">
            <v>BINGV34326</v>
          </cell>
          <cell r="G281">
            <v>3832.12</v>
          </cell>
          <cell r="H281">
            <v>411.94</v>
          </cell>
        </row>
        <row r="282">
          <cell r="A282" t="str">
            <v>481003</v>
          </cell>
          <cell r="B282" t="str">
            <v>01971</v>
          </cell>
          <cell r="D282" t="str">
            <v>200</v>
          </cell>
          <cell r="E282" t="str">
            <v>2009-01-31</v>
          </cell>
          <cell r="F282" t="str">
            <v>BINGV34326</v>
          </cell>
          <cell r="G282">
            <v>13030.75</v>
          </cell>
          <cell r="H282">
            <v>1400.76</v>
          </cell>
        </row>
        <row r="283">
          <cell r="A283" t="str">
            <v>481003</v>
          </cell>
          <cell r="B283" t="str">
            <v>01969</v>
          </cell>
          <cell r="D283" t="str">
            <v>200</v>
          </cell>
          <cell r="E283" t="str">
            <v>2009-01-31</v>
          </cell>
          <cell r="F283" t="str">
            <v>BINGV34326</v>
          </cell>
          <cell r="G283">
            <v>8605.68</v>
          </cell>
          <cell r="H283">
            <v>925.08</v>
          </cell>
        </row>
        <row r="284">
          <cell r="A284" t="str">
            <v>481003</v>
          </cell>
          <cell r="B284" t="str">
            <v>01977</v>
          </cell>
          <cell r="D284" t="str">
            <v>200</v>
          </cell>
          <cell r="E284" t="str">
            <v>2009-01-31</v>
          </cell>
          <cell r="F284" t="str">
            <v>BINGV34326</v>
          </cell>
          <cell r="G284">
            <v>10855.06</v>
          </cell>
          <cell r="H284">
            <v>1166.8800000000001</v>
          </cell>
        </row>
        <row r="285">
          <cell r="A285" t="str">
            <v>481003</v>
          </cell>
          <cell r="B285" t="str">
            <v>01992</v>
          </cell>
          <cell r="D285" t="str">
            <v>200</v>
          </cell>
          <cell r="E285" t="str">
            <v>2009-01-31</v>
          </cell>
          <cell r="F285" t="str">
            <v>BINGV34326</v>
          </cell>
          <cell r="G285">
            <v>24044.639999999999</v>
          </cell>
          <cell r="H285">
            <v>2584.7199999999998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2009-01-31</v>
          </cell>
          <cell r="F286" t="str">
            <v>BINGV34326</v>
          </cell>
          <cell r="G286">
            <v>14973.14</v>
          </cell>
          <cell r="H286">
            <v>1609.56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2009-01-31</v>
          </cell>
          <cell r="F287" t="str">
            <v>BINGV34326</v>
          </cell>
          <cell r="G287">
            <v>29968.16</v>
          </cell>
          <cell r="H287">
            <v>3221.47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2009-01-31</v>
          </cell>
          <cell r="F288" t="str">
            <v>BINGV34326</v>
          </cell>
          <cell r="G288">
            <v>2689.17</v>
          </cell>
          <cell r="H288">
            <v>289.08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2009-01-31</v>
          </cell>
          <cell r="F289" t="str">
            <v>BINGV34326</v>
          </cell>
          <cell r="G289">
            <v>10560.34</v>
          </cell>
          <cell r="H289">
            <v>1135.19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2009-01-31</v>
          </cell>
          <cell r="F290" t="str">
            <v>BINGV34326</v>
          </cell>
          <cell r="G290">
            <v>26088.41</v>
          </cell>
          <cell r="H290">
            <v>2804.41</v>
          </cell>
        </row>
        <row r="291">
          <cell r="A291" t="str">
            <v>481003</v>
          </cell>
          <cell r="B291" t="str">
            <v>01992</v>
          </cell>
          <cell r="D291" t="str">
            <v>200</v>
          </cell>
          <cell r="E291" t="str">
            <v>2009-01-31</v>
          </cell>
          <cell r="F291" t="str">
            <v>GLCOR15</v>
          </cell>
          <cell r="G291">
            <v>27924.03</v>
          </cell>
          <cell r="H291">
            <v>3001.74</v>
          </cell>
        </row>
        <row r="292">
          <cell r="A292" t="str">
            <v>481003</v>
          </cell>
          <cell r="B292" t="str">
            <v>01992</v>
          </cell>
          <cell r="D292" t="str">
            <v>200</v>
          </cell>
          <cell r="E292" t="str">
            <v>2009-01-31</v>
          </cell>
          <cell r="F292" t="str">
            <v>GLCOR15</v>
          </cell>
          <cell r="G292">
            <v>-27924.03</v>
          </cell>
          <cell r="H292">
            <v>3001.74</v>
          </cell>
        </row>
        <row r="293">
          <cell r="A293" t="str">
            <v>481003</v>
          </cell>
          <cell r="B293" t="str">
            <v>01974</v>
          </cell>
          <cell r="D293" t="str">
            <v>200</v>
          </cell>
          <cell r="E293" t="str">
            <v>2009-02-28</v>
          </cell>
          <cell r="F293" t="str">
            <v>470</v>
          </cell>
          <cell r="G293">
            <v>16707.150000000001</v>
          </cell>
          <cell r="H293">
            <v>2859.92</v>
          </cell>
        </row>
        <row r="294">
          <cell r="A294" t="str">
            <v>481003</v>
          </cell>
          <cell r="B294" t="str">
            <v>01953</v>
          </cell>
          <cell r="D294" t="str">
            <v>200</v>
          </cell>
          <cell r="E294" t="str">
            <v>2009-02-28</v>
          </cell>
          <cell r="F294" t="str">
            <v>470</v>
          </cell>
          <cell r="G294">
            <v>14730.75</v>
          </cell>
          <cell r="H294">
            <v>2521.67</v>
          </cell>
        </row>
        <row r="295">
          <cell r="A295" t="str">
            <v>481003</v>
          </cell>
          <cell r="B295" t="str">
            <v>01990</v>
          </cell>
          <cell r="D295" t="str">
            <v>200</v>
          </cell>
          <cell r="E295" t="str">
            <v>2009-02-28</v>
          </cell>
          <cell r="F295" t="str">
            <v>470</v>
          </cell>
          <cell r="G295">
            <v>6680.4</v>
          </cell>
          <cell r="H295">
            <v>1143.55</v>
          </cell>
        </row>
        <row r="296">
          <cell r="A296" t="str">
            <v>481003</v>
          </cell>
          <cell r="B296" t="str">
            <v>01986</v>
          </cell>
          <cell r="D296" t="str">
            <v>200</v>
          </cell>
          <cell r="E296" t="str">
            <v>2009-02-28</v>
          </cell>
          <cell r="F296" t="str">
            <v>470</v>
          </cell>
          <cell r="G296">
            <v>8754.15</v>
          </cell>
          <cell r="H296">
            <v>1498.79</v>
          </cell>
        </row>
        <row r="297">
          <cell r="A297" t="str">
            <v>481003</v>
          </cell>
          <cell r="B297" t="str">
            <v>01988</v>
          </cell>
          <cell r="D297" t="str">
            <v>200</v>
          </cell>
          <cell r="E297" t="str">
            <v>2009-02-28</v>
          </cell>
          <cell r="F297" t="str">
            <v>470</v>
          </cell>
          <cell r="G297">
            <v>4201.18</v>
          </cell>
          <cell r="H297">
            <v>719.2</v>
          </cell>
        </row>
        <row r="298">
          <cell r="A298" t="str">
            <v>481003</v>
          </cell>
          <cell r="B298" t="str">
            <v>01993</v>
          </cell>
          <cell r="D298" t="str">
            <v>200</v>
          </cell>
          <cell r="E298" t="str">
            <v>2009-02-28</v>
          </cell>
          <cell r="F298" t="str">
            <v>470</v>
          </cell>
          <cell r="G298">
            <v>1186.9100000000001</v>
          </cell>
          <cell r="H298">
            <v>209.76</v>
          </cell>
        </row>
        <row r="299">
          <cell r="A299" t="str">
            <v>481003</v>
          </cell>
          <cell r="B299" t="str">
            <v>01943</v>
          </cell>
          <cell r="D299" t="str">
            <v>200</v>
          </cell>
          <cell r="E299" t="str">
            <v>2009-02-28</v>
          </cell>
          <cell r="F299" t="str">
            <v>470</v>
          </cell>
          <cell r="G299">
            <v>676.89</v>
          </cell>
          <cell r="H299">
            <v>115.88</v>
          </cell>
        </row>
        <row r="300">
          <cell r="A300" t="str">
            <v>481003</v>
          </cell>
          <cell r="B300" t="str">
            <v>01943</v>
          </cell>
          <cell r="D300" t="str">
            <v>200</v>
          </cell>
          <cell r="E300" t="str">
            <v>2009-02-28</v>
          </cell>
          <cell r="F300" t="str">
            <v>470</v>
          </cell>
          <cell r="G300">
            <v>-76.53</v>
          </cell>
          <cell r="H300">
            <v>0</v>
          </cell>
        </row>
        <row r="301">
          <cell r="A301" t="str">
            <v>481003</v>
          </cell>
          <cell r="B301" t="str">
            <v>01943</v>
          </cell>
          <cell r="D301" t="str">
            <v>200</v>
          </cell>
          <cell r="E301" t="str">
            <v>2009-02-28</v>
          </cell>
          <cell r="F301" t="str">
            <v>472B</v>
          </cell>
          <cell r="G301">
            <v>1037.72</v>
          </cell>
          <cell r="H301">
            <v>177.66</v>
          </cell>
        </row>
        <row r="302">
          <cell r="A302" t="str">
            <v>481003</v>
          </cell>
          <cell r="B302" t="str">
            <v>01952</v>
          </cell>
          <cell r="D302" t="str">
            <v>200</v>
          </cell>
          <cell r="E302" t="str">
            <v>2009-02-28</v>
          </cell>
          <cell r="F302" t="str">
            <v>472B</v>
          </cell>
          <cell r="G302">
            <v>60.94</v>
          </cell>
          <cell r="H302">
            <v>10.45</v>
          </cell>
        </row>
        <row r="303">
          <cell r="A303" t="str">
            <v>481003</v>
          </cell>
          <cell r="B303" t="str">
            <v>01953</v>
          </cell>
          <cell r="D303" t="str">
            <v>200</v>
          </cell>
          <cell r="E303" t="str">
            <v>2009-02-28</v>
          </cell>
          <cell r="F303" t="str">
            <v>472B</v>
          </cell>
          <cell r="G303">
            <v>649.77</v>
          </cell>
          <cell r="H303">
            <v>111.21</v>
          </cell>
        </row>
        <row r="304">
          <cell r="A304" t="str">
            <v>481003</v>
          </cell>
          <cell r="B304" t="str">
            <v>01954</v>
          </cell>
          <cell r="D304" t="str">
            <v>200</v>
          </cell>
          <cell r="E304" t="str">
            <v>2009-02-28</v>
          </cell>
          <cell r="F304" t="str">
            <v>472B</v>
          </cell>
          <cell r="G304">
            <v>106.81</v>
          </cell>
          <cell r="H304">
            <v>18.25</v>
          </cell>
        </row>
        <row r="305">
          <cell r="A305" t="str">
            <v>481003</v>
          </cell>
          <cell r="B305" t="str">
            <v>01943</v>
          </cell>
          <cell r="D305" t="str">
            <v>200</v>
          </cell>
          <cell r="E305" t="str">
            <v>2009-02-28</v>
          </cell>
          <cell r="F305" t="str">
            <v>472B</v>
          </cell>
          <cell r="G305">
            <v>-117.33</v>
          </cell>
          <cell r="H305">
            <v>0</v>
          </cell>
        </row>
        <row r="306">
          <cell r="A306" t="str">
            <v>481003</v>
          </cell>
          <cell r="B306" t="str">
            <v>01991</v>
          </cell>
          <cell r="D306" t="str">
            <v>200</v>
          </cell>
          <cell r="E306" t="str">
            <v>2009-02-28</v>
          </cell>
          <cell r="F306" t="str">
            <v>472B</v>
          </cell>
          <cell r="G306">
            <v>56.11</v>
          </cell>
          <cell r="H306">
            <v>9.6</v>
          </cell>
        </row>
        <row r="307">
          <cell r="A307" t="str">
            <v>481003</v>
          </cell>
          <cell r="B307" t="str">
            <v>01979</v>
          </cell>
          <cell r="D307" t="str">
            <v>200</v>
          </cell>
          <cell r="E307" t="str">
            <v>2009-02-28</v>
          </cell>
          <cell r="F307" t="str">
            <v>BINGV34696</v>
          </cell>
          <cell r="G307">
            <v>21561.81</v>
          </cell>
          <cell r="H307">
            <v>2508.85</v>
          </cell>
        </row>
        <row r="308">
          <cell r="A308" t="str">
            <v>481003</v>
          </cell>
          <cell r="B308" t="str">
            <v>01968</v>
          </cell>
          <cell r="D308" t="str">
            <v>200</v>
          </cell>
          <cell r="E308" t="str">
            <v>2009-02-28</v>
          </cell>
          <cell r="F308" t="str">
            <v>BINGV34696</v>
          </cell>
          <cell r="G308">
            <v>5086.8500000000004</v>
          </cell>
          <cell r="H308">
            <v>546.84</v>
          </cell>
        </row>
        <row r="309">
          <cell r="A309" t="str">
            <v>481003</v>
          </cell>
          <cell r="B309" t="str">
            <v>01994</v>
          </cell>
          <cell r="D309" t="str">
            <v>200</v>
          </cell>
          <cell r="E309" t="str">
            <v>2009-02-28</v>
          </cell>
          <cell r="F309" t="str">
            <v>BINGV34696</v>
          </cell>
          <cell r="G309">
            <v>24825.93</v>
          </cell>
          <cell r="H309">
            <v>2668.8</v>
          </cell>
        </row>
        <row r="310">
          <cell r="A310" t="str">
            <v>481003</v>
          </cell>
          <cell r="B310" t="str">
            <v>01995</v>
          </cell>
          <cell r="D310" t="str">
            <v>200</v>
          </cell>
          <cell r="E310" t="str">
            <v>2009-02-28</v>
          </cell>
          <cell r="F310" t="str">
            <v>BINGV34696</v>
          </cell>
          <cell r="G310">
            <v>7941.47</v>
          </cell>
          <cell r="H310">
            <v>853.88</v>
          </cell>
        </row>
        <row r="311">
          <cell r="A311" t="str">
            <v>481003</v>
          </cell>
          <cell r="B311" t="str">
            <v>01976</v>
          </cell>
          <cell r="D311" t="str">
            <v>200</v>
          </cell>
          <cell r="E311" t="str">
            <v>2009-02-28</v>
          </cell>
          <cell r="F311" t="str">
            <v>BINGV34696</v>
          </cell>
          <cell r="G311">
            <v>18676.349999999999</v>
          </cell>
          <cell r="H311">
            <v>2007.72</v>
          </cell>
        </row>
        <row r="312">
          <cell r="A312" t="str">
            <v>481003</v>
          </cell>
          <cell r="B312" t="str">
            <v>01987</v>
          </cell>
          <cell r="D312" t="str">
            <v>200</v>
          </cell>
          <cell r="E312" t="str">
            <v>2009-02-28</v>
          </cell>
          <cell r="F312" t="str">
            <v>BINGV34696</v>
          </cell>
          <cell r="G312">
            <v>18795.72</v>
          </cell>
          <cell r="H312">
            <v>2020.33</v>
          </cell>
        </row>
        <row r="313">
          <cell r="A313" t="str">
            <v>481003</v>
          </cell>
          <cell r="B313" t="str">
            <v>01978</v>
          </cell>
          <cell r="D313" t="str">
            <v>200</v>
          </cell>
          <cell r="E313" t="str">
            <v>2009-02-28</v>
          </cell>
          <cell r="F313" t="str">
            <v>BINGV34696</v>
          </cell>
          <cell r="G313">
            <v>13657</v>
          </cell>
          <cell r="H313">
            <v>1468.08</v>
          </cell>
        </row>
        <row r="314">
          <cell r="A314" t="str">
            <v>481003</v>
          </cell>
          <cell r="B314" t="str">
            <v>01970</v>
          </cell>
          <cell r="D314" t="str">
            <v>200</v>
          </cell>
          <cell r="E314" t="str">
            <v>2009-02-28</v>
          </cell>
          <cell r="F314" t="str">
            <v>BINGV34696</v>
          </cell>
          <cell r="G314">
            <v>3919.06</v>
          </cell>
          <cell r="H314">
            <v>421.28</v>
          </cell>
        </row>
        <row r="315">
          <cell r="A315" t="str">
            <v>481003</v>
          </cell>
          <cell r="B315" t="str">
            <v>01971</v>
          </cell>
          <cell r="D315" t="str">
            <v>200</v>
          </cell>
          <cell r="E315" t="str">
            <v>2009-02-28</v>
          </cell>
          <cell r="F315" t="str">
            <v>BINGV34696</v>
          </cell>
          <cell r="G315">
            <v>13837.29</v>
          </cell>
          <cell r="H315">
            <v>1487.52</v>
          </cell>
        </row>
        <row r="316">
          <cell r="A316" t="str">
            <v>481003</v>
          </cell>
          <cell r="B316" t="str">
            <v>01969</v>
          </cell>
          <cell r="D316" t="str">
            <v>200</v>
          </cell>
          <cell r="E316" t="str">
            <v>2009-02-28</v>
          </cell>
          <cell r="F316" t="str">
            <v>BINGV34696</v>
          </cell>
          <cell r="G316">
            <v>7306.36</v>
          </cell>
          <cell r="H316">
            <v>785.44</v>
          </cell>
        </row>
        <row r="317">
          <cell r="A317" t="str">
            <v>481003</v>
          </cell>
          <cell r="B317" t="str">
            <v>01977</v>
          </cell>
          <cell r="D317" t="str">
            <v>200</v>
          </cell>
          <cell r="E317" t="str">
            <v>2009-02-28</v>
          </cell>
          <cell r="F317" t="str">
            <v>BINGV34696</v>
          </cell>
          <cell r="G317">
            <v>11838.06</v>
          </cell>
          <cell r="H317">
            <v>1272.5999999999999</v>
          </cell>
        </row>
        <row r="318">
          <cell r="A318" t="str">
            <v>481003</v>
          </cell>
          <cell r="B318" t="str">
            <v>01992</v>
          </cell>
          <cell r="D318" t="str">
            <v>200</v>
          </cell>
          <cell r="E318" t="str">
            <v>2009-02-28</v>
          </cell>
          <cell r="F318" t="str">
            <v>BINGV34696</v>
          </cell>
          <cell r="G318">
            <v>23210.91</v>
          </cell>
          <cell r="H318">
            <v>2495.19</v>
          </cell>
        </row>
        <row r="319">
          <cell r="A319" t="str">
            <v>481003</v>
          </cell>
          <cell r="B319" t="str">
            <v>01973</v>
          </cell>
          <cell r="D319" t="str">
            <v>200</v>
          </cell>
          <cell r="E319" t="str">
            <v>2009-02-28</v>
          </cell>
          <cell r="F319" t="str">
            <v>BINGV34696</v>
          </cell>
          <cell r="G319">
            <v>13572.7</v>
          </cell>
          <cell r="H319">
            <v>1459.06</v>
          </cell>
        </row>
        <row r="320">
          <cell r="A320" t="str">
            <v>481003</v>
          </cell>
          <cell r="B320" t="str">
            <v>01989</v>
          </cell>
          <cell r="D320" t="str">
            <v>200</v>
          </cell>
          <cell r="E320" t="str">
            <v>2009-02-28</v>
          </cell>
          <cell r="F320" t="str">
            <v>BINGV34696</v>
          </cell>
          <cell r="G320">
            <v>2385.54</v>
          </cell>
          <cell r="H320">
            <v>256.44</v>
          </cell>
        </row>
        <row r="321">
          <cell r="A321" t="str">
            <v>481003</v>
          </cell>
          <cell r="B321" t="str">
            <v>01952</v>
          </cell>
          <cell r="D321" t="str">
            <v>200</v>
          </cell>
          <cell r="E321" t="str">
            <v>2009-02-28</v>
          </cell>
          <cell r="F321" t="str">
            <v>BINGV34696</v>
          </cell>
          <cell r="G321">
            <v>28540.39</v>
          </cell>
          <cell r="H321">
            <v>3068.11</v>
          </cell>
        </row>
        <row r="322">
          <cell r="A322" t="str">
            <v>481003</v>
          </cell>
          <cell r="B322" t="str">
            <v>01988</v>
          </cell>
          <cell r="D322" t="str">
            <v>200</v>
          </cell>
          <cell r="E322" t="str">
            <v>2009-02-28</v>
          </cell>
          <cell r="F322" t="str">
            <v>BINGV34696</v>
          </cell>
          <cell r="G322">
            <v>6172.98</v>
          </cell>
          <cell r="H322">
            <v>663.57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2009-03-31</v>
          </cell>
          <cell r="F323" t="str">
            <v>470</v>
          </cell>
          <cell r="G323">
            <v>-76.98</v>
          </cell>
          <cell r="H323">
            <v>0</v>
          </cell>
        </row>
        <row r="324">
          <cell r="A324" t="str">
            <v>481003</v>
          </cell>
          <cell r="B324" t="str">
            <v>01990</v>
          </cell>
          <cell r="D324" t="str">
            <v>200</v>
          </cell>
          <cell r="E324" t="str">
            <v>2009-03-31</v>
          </cell>
          <cell r="F324" t="str">
            <v>470</v>
          </cell>
          <cell r="G324">
            <v>3925.57</v>
          </cell>
          <cell r="H324">
            <v>1037.73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2009-03-31</v>
          </cell>
          <cell r="F325" t="str">
            <v>470</v>
          </cell>
          <cell r="G325">
            <v>8987.8799999999992</v>
          </cell>
          <cell r="H325">
            <v>2411.9699999999998</v>
          </cell>
        </row>
        <row r="326">
          <cell r="A326" t="str">
            <v>481003</v>
          </cell>
          <cell r="B326" t="str">
            <v>01986</v>
          </cell>
          <cell r="D326" t="str">
            <v>200</v>
          </cell>
          <cell r="E326" t="str">
            <v>2009-03-31</v>
          </cell>
          <cell r="F326" t="str">
            <v>470</v>
          </cell>
          <cell r="G326">
            <v>5093.6899999999996</v>
          </cell>
          <cell r="H326">
            <v>1357.17</v>
          </cell>
        </row>
        <row r="327">
          <cell r="A327" t="str">
            <v>481003</v>
          </cell>
          <cell r="B327" t="str">
            <v>01974</v>
          </cell>
          <cell r="D327" t="str">
            <v>200</v>
          </cell>
          <cell r="E327" t="str">
            <v>2009-03-31</v>
          </cell>
          <cell r="F327" t="str">
            <v>470</v>
          </cell>
          <cell r="G327">
            <v>9874.7000000000007</v>
          </cell>
          <cell r="H327">
            <v>2634.82</v>
          </cell>
        </row>
        <row r="328">
          <cell r="A328" t="str">
            <v>481003</v>
          </cell>
          <cell r="B328" t="str">
            <v>01988</v>
          </cell>
          <cell r="D328" t="str">
            <v>200</v>
          </cell>
          <cell r="E328" t="str">
            <v>2009-03-31</v>
          </cell>
          <cell r="F328" t="str">
            <v>470</v>
          </cell>
          <cell r="G328">
            <v>2314.27</v>
          </cell>
          <cell r="H328">
            <v>619.44000000000005</v>
          </cell>
        </row>
        <row r="329">
          <cell r="A329" t="str">
            <v>481003</v>
          </cell>
          <cell r="B329" t="str">
            <v>01993</v>
          </cell>
          <cell r="D329" t="str">
            <v>200</v>
          </cell>
          <cell r="E329" t="str">
            <v>2009-03-31</v>
          </cell>
          <cell r="F329" t="str">
            <v>470</v>
          </cell>
          <cell r="G329">
            <v>953.78</v>
          </cell>
          <cell r="H329">
            <v>203.45</v>
          </cell>
        </row>
        <row r="330">
          <cell r="A330" t="str">
            <v>481003</v>
          </cell>
          <cell r="B330" t="str">
            <v>01943</v>
          </cell>
          <cell r="D330" t="str">
            <v>200</v>
          </cell>
          <cell r="E330" t="str">
            <v>2009-03-31</v>
          </cell>
          <cell r="F330" t="str">
            <v>470</v>
          </cell>
          <cell r="G330">
            <v>563.44000000000005</v>
          </cell>
          <cell r="H330">
            <v>116.57</v>
          </cell>
        </row>
        <row r="331">
          <cell r="A331" t="str">
            <v>481003</v>
          </cell>
          <cell r="B331" t="str">
            <v>01952</v>
          </cell>
          <cell r="D331" t="str">
            <v>200</v>
          </cell>
          <cell r="E331" t="str">
            <v>2009-03-31</v>
          </cell>
          <cell r="F331" t="str">
            <v>472B</v>
          </cell>
          <cell r="G331">
            <v>36.93</v>
          </cell>
          <cell r="H331">
            <v>10.4</v>
          </cell>
        </row>
        <row r="332">
          <cell r="A332" t="str">
            <v>481003</v>
          </cell>
          <cell r="B332" t="str">
            <v>01943</v>
          </cell>
          <cell r="D332" t="str">
            <v>200</v>
          </cell>
          <cell r="E332" t="str">
            <v>2009-03-31</v>
          </cell>
          <cell r="F332" t="str">
            <v>472B</v>
          </cell>
          <cell r="G332">
            <v>-146.66</v>
          </cell>
          <cell r="H332">
            <v>0</v>
          </cell>
        </row>
        <row r="333">
          <cell r="A333" t="str">
            <v>481003</v>
          </cell>
          <cell r="B333" t="str">
            <v>01953</v>
          </cell>
          <cell r="D333" t="str">
            <v>200</v>
          </cell>
          <cell r="E333" t="str">
            <v>2009-03-31</v>
          </cell>
          <cell r="F333" t="str">
            <v>472B</v>
          </cell>
          <cell r="G333">
            <v>500.03</v>
          </cell>
          <cell r="H333">
            <v>140.84</v>
          </cell>
        </row>
        <row r="334">
          <cell r="A334" t="str">
            <v>481003</v>
          </cell>
          <cell r="B334" t="str">
            <v>01991</v>
          </cell>
          <cell r="D334" t="str">
            <v>200</v>
          </cell>
          <cell r="E334" t="str">
            <v>2009-03-31</v>
          </cell>
          <cell r="F334" t="str">
            <v>472B</v>
          </cell>
          <cell r="G334">
            <v>29.01</v>
          </cell>
          <cell r="H334">
            <v>8.18</v>
          </cell>
        </row>
        <row r="335">
          <cell r="A335" t="str">
            <v>481003</v>
          </cell>
          <cell r="B335" t="str">
            <v>01954</v>
          </cell>
          <cell r="D335" t="str">
            <v>200</v>
          </cell>
          <cell r="E335" t="str">
            <v>2009-03-31</v>
          </cell>
          <cell r="F335" t="str">
            <v>472B</v>
          </cell>
          <cell r="G335">
            <v>93.92</v>
          </cell>
          <cell r="H335">
            <v>26.45</v>
          </cell>
        </row>
        <row r="336">
          <cell r="A336" t="str">
            <v>481003</v>
          </cell>
          <cell r="B336" t="str">
            <v>01943</v>
          </cell>
          <cell r="D336" t="str">
            <v>200</v>
          </cell>
          <cell r="E336" t="str">
            <v>2009-03-31</v>
          </cell>
          <cell r="F336" t="str">
            <v>472B</v>
          </cell>
          <cell r="G336">
            <v>1047.3900000000001</v>
          </cell>
          <cell r="H336">
            <v>222.06</v>
          </cell>
        </row>
        <row r="337">
          <cell r="A337" t="str">
            <v>481003</v>
          </cell>
          <cell r="B337" t="str">
            <v>01988</v>
          </cell>
          <cell r="D337" t="str">
            <v>200</v>
          </cell>
          <cell r="E337" t="str">
            <v>2009-03-31</v>
          </cell>
          <cell r="F337" t="str">
            <v>BINGV35198</v>
          </cell>
          <cell r="G337">
            <v>5612.69</v>
          </cell>
          <cell r="H337">
            <v>603.32000000000005</v>
          </cell>
        </row>
        <row r="338">
          <cell r="A338" t="str">
            <v>481003</v>
          </cell>
          <cell r="B338" t="str">
            <v>01986</v>
          </cell>
          <cell r="D338" t="str">
            <v>200</v>
          </cell>
          <cell r="E338" t="str">
            <v>2009-03-31</v>
          </cell>
          <cell r="F338" t="str">
            <v>BINGV35198</v>
          </cell>
          <cell r="G338">
            <v>15445.14</v>
          </cell>
          <cell r="H338">
            <v>1797.14</v>
          </cell>
        </row>
        <row r="339">
          <cell r="A339" t="str">
            <v>481003</v>
          </cell>
          <cell r="B339" t="str">
            <v>01968</v>
          </cell>
          <cell r="D339" t="str">
            <v>200</v>
          </cell>
          <cell r="E339" t="str">
            <v>2009-03-31</v>
          </cell>
          <cell r="F339" t="str">
            <v>BINGV35198</v>
          </cell>
          <cell r="G339">
            <v>5328.32</v>
          </cell>
          <cell r="H339">
            <v>572.75</v>
          </cell>
        </row>
        <row r="340">
          <cell r="A340" t="str">
            <v>481003</v>
          </cell>
          <cell r="B340" t="str">
            <v>01979</v>
          </cell>
          <cell r="D340" t="str">
            <v>200</v>
          </cell>
          <cell r="E340" t="str">
            <v>2009-03-31</v>
          </cell>
          <cell r="F340" t="str">
            <v>BINGV35198</v>
          </cell>
          <cell r="G340">
            <v>259.04000000000002</v>
          </cell>
          <cell r="H340">
            <v>30.1</v>
          </cell>
        </row>
        <row r="341">
          <cell r="A341" t="str">
            <v>481003</v>
          </cell>
          <cell r="B341" t="str">
            <v>01994</v>
          </cell>
          <cell r="D341" t="str">
            <v>200</v>
          </cell>
          <cell r="E341" t="str">
            <v>2009-03-31</v>
          </cell>
          <cell r="F341" t="str">
            <v>BINGV35198</v>
          </cell>
          <cell r="G341">
            <v>24025.1</v>
          </cell>
          <cell r="H341">
            <v>2582.5100000000002</v>
          </cell>
        </row>
        <row r="342">
          <cell r="A342" t="str">
            <v>481003</v>
          </cell>
          <cell r="B342" t="str">
            <v>01995</v>
          </cell>
          <cell r="D342" t="str">
            <v>200</v>
          </cell>
          <cell r="E342" t="str">
            <v>2009-03-31</v>
          </cell>
          <cell r="F342" t="str">
            <v>BINGV35198</v>
          </cell>
          <cell r="G342">
            <v>8664.07</v>
          </cell>
          <cell r="H342">
            <v>931.32</v>
          </cell>
        </row>
        <row r="343">
          <cell r="A343" t="str">
            <v>481003</v>
          </cell>
          <cell r="B343" t="str">
            <v>01987</v>
          </cell>
          <cell r="D343" t="str">
            <v>200</v>
          </cell>
          <cell r="E343" t="str">
            <v>2009-03-31</v>
          </cell>
          <cell r="F343" t="str">
            <v>BINGV35198</v>
          </cell>
          <cell r="G343">
            <v>19368.3</v>
          </cell>
          <cell r="H343">
            <v>2081.94</v>
          </cell>
        </row>
        <row r="344">
          <cell r="A344" t="str">
            <v>481003</v>
          </cell>
          <cell r="B344" t="str">
            <v>01978</v>
          </cell>
          <cell r="D344" t="str">
            <v>200</v>
          </cell>
          <cell r="E344" t="str">
            <v>2009-03-31</v>
          </cell>
          <cell r="F344" t="str">
            <v>BINGV35198</v>
          </cell>
          <cell r="G344">
            <v>12914.65</v>
          </cell>
          <cell r="H344">
            <v>1388.28</v>
          </cell>
        </row>
        <row r="345">
          <cell r="A345" t="str">
            <v>481003</v>
          </cell>
          <cell r="B345" t="str">
            <v>01970</v>
          </cell>
          <cell r="D345" t="str">
            <v>200</v>
          </cell>
          <cell r="E345" t="str">
            <v>2009-03-31</v>
          </cell>
          <cell r="F345" t="str">
            <v>BINGV35198</v>
          </cell>
          <cell r="G345">
            <v>3200.83</v>
          </cell>
          <cell r="H345">
            <v>344.08</v>
          </cell>
        </row>
        <row r="346">
          <cell r="A346" t="str">
            <v>481003</v>
          </cell>
          <cell r="B346" t="str">
            <v>01971</v>
          </cell>
          <cell r="D346" t="str">
            <v>200</v>
          </cell>
          <cell r="E346" t="str">
            <v>2009-03-31</v>
          </cell>
          <cell r="F346" t="str">
            <v>BINGV35198</v>
          </cell>
          <cell r="G346">
            <v>10148.84</v>
          </cell>
          <cell r="H346">
            <v>1090.92</v>
          </cell>
        </row>
        <row r="347">
          <cell r="A347" t="str">
            <v>481003</v>
          </cell>
          <cell r="B347" t="str">
            <v>01969</v>
          </cell>
          <cell r="D347" t="str">
            <v>200</v>
          </cell>
          <cell r="E347" t="str">
            <v>2009-03-31</v>
          </cell>
          <cell r="F347" t="str">
            <v>BINGV35198</v>
          </cell>
          <cell r="G347">
            <v>7599.07</v>
          </cell>
          <cell r="H347">
            <v>816.84</v>
          </cell>
        </row>
        <row r="348">
          <cell r="A348" t="str">
            <v>481003</v>
          </cell>
          <cell r="B348" t="str">
            <v>01977</v>
          </cell>
          <cell r="D348" t="str">
            <v>200</v>
          </cell>
          <cell r="E348" t="str">
            <v>2009-03-31</v>
          </cell>
          <cell r="F348" t="str">
            <v>BINGV35198</v>
          </cell>
          <cell r="G348">
            <v>11475.06</v>
          </cell>
          <cell r="H348">
            <v>1233.48</v>
          </cell>
        </row>
        <row r="349">
          <cell r="A349" t="str">
            <v>481003</v>
          </cell>
          <cell r="B349" t="str">
            <v>01992</v>
          </cell>
          <cell r="D349" t="str">
            <v>200</v>
          </cell>
          <cell r="E349" t="str">
            <v>2009-03-31</v>
          </cell>
          <cell r="F349" t="str">
            <v>BINGV35198</v>
          </cell>
          <cell r="G349">
            <v>25104.83</v>
          </cell>
          <cell r="H349">
            <v>2698.57</v>
          </cell>
        </row>
        <row r="350">
          <cell r="A350" t="str">
            <v>481003</v>
          </cell>
          <cell r="B350" t="str">
            <v>01973</v>
          </cell>
          <cell r="D350" t="str">
            <v>200</v>
          </cell>
          <cell r="E350" t="str">
            <v>2009-03-31</v>
          </cell>
          <cell r="F350" t="str">
            <v>BINGV35198</v>
          </cell>
          <cell r="G350">
            <v>13603.96</v>
          </cell>
          <cell r="H350">
            <v>1462.32</v>
          </cell>
        </row>
        <row r="351">
          <cell r="A351" t="str">
            <v>481003</v>
          </cell>
          <cell r="B351" t="str">
            <v>01952</v>
          </cell>
          <cell r="D351" t="str">
            <v>200</v>
          </cell>
          <cell r="E351" t="str">
            <v>2009-03-31</v>
          </cell>
          <cell r="F351" t="str">
            <v>BINGV35198</v>
          </cell>
          <cell r="G351">
            <v>27749.58</v>
          </cell>
          <cell r="H351">
            <v>2982.86</v>
          </cell>
        </row>
        <row r="352">
          <cell r="A352" t="str">
            <v>481003</v>
          </cell>
          <cell r="B352" t="str">
            <v>01989</v>
          </cell>
          <cell r="D352" t="str">
            <v>200</v>
          </cell>
          <cell r="E352" t="str">
            <v>2009-03-31</v>
          </cell>
          <cell r="F352" t="str">
            <v>BINGV35198</v>
          </cell>
          <cell r="G352">
            <v>2552</v>
          </cell>
          <cell r="H352">
            <v>274.32</v>
          </cell>
        </row>
        <row r="353">
          <cell r="A353" t="str">
            <v>481003</v>
          </cell>
          <cell r="B353" t="str">
            <v>01979</v>
          </cell>
          <cell r="D353" t="str">
            <v>200</v>
          </cell>
          <cell r="E353" t="str">
            <v>2009-03-31</v>
          </cell>
          <cell r="F353" t="str">
            <v>GLCOR15</v>
          </cell>
          <cell r="G353">
            <v>-21455.22</v>
          </cell>
          <cell r="H353">
            <v>-2496.4499999999998</v>
          </cell>
        </row>
        <row r="354">
          <cell r="A354" t="str">
            <v>481003</v>
          </cell>
          <cell r="B354" t="str">
            <v>01986</v>
          </cell>
          <cell r="D354" t="str">
            <v>200</v>
          </cell>
          <cell r="E354" t="str">
            <v>2009-03-31</v>
          </cell>
          <cell r="F354" t="str">
            <v>GLCOR15</v>
          </cell>
          <cell r="G354">
            <v>21455.22</v>
          </cell>
          <cell r="H354">
            <v>2496.4499999999998</v>
          </cell>
        </row>
        <row r="355">
          <cell r="A355" t="str">
            <v>481003</v>
          </cell>
          <cell r="B355" t="str">
            <v>01953</v>
          </cell>
          <cell r="D355" t="str">
            <v>200</v>
          </cell>
          <cell r="E355" t="str">
            <v>2009-03-31</v>
          </cell>
          <cell r="F355" t="str">
            <v>GLCOR17</v>
          </cell>
          <cell r="G355">
            <v>-1500.79</v>
          </cell>
          <cell r="H355">
            <v>0</v>
          </cell>
        </row>
        <row r="356">
          <cell r="A356" t="str">
            <v>481003</v>
          </cell>
          <cell r="B356" t="str">
            <v>01990</v>
          </cell>
          <cell r="D356" t="str">
            <v>200</v>
          </cell>
          <cell r="E356" t="str">
            <v>2009-03-31</v>
          </cell>
          <cell r="F356" t="str">
            <v>GLCOR17</v>
          </cell>
          <cell r="G356">
            <v>-834.27</v>
          </cell>
          <cell r="H356">
            <v>0</v>
          </cell>
        </row>
        <row r="357">
          <cell r="A357" t="str">
            <v>481003</v>
          </cell>
          <cell r="B357" t="str">
            <v>01988</v>
          </cell>
          <cell r="D357" t="str">
            <v>200</v>
          </cell>
          <cell r="E357" t="str">
            <v>2009-03-31</v>
          </cell>
          <cell r="F357" t="str">
            <v>GLCOR17</v>
          </cell>
          <cell r="G357">
            <v>-447.3</v>
          </cell>
          <cell r="H357">
            <v>0</v>
          </cell>
        </row>
        <row r="358">
          <cell r="A358" t="str">
            <v>481003</v>
          </cell>
          <cell r="B358" t="str">
            <v>01974</v>
          </cell>
          <cell r="D358" t="str">
            <v>200</v>
          </cell>
          <cell r="E358" t="str">
            <v>2009-03-31</v>
          </cell>
          <cell r="F358" t="str">
            <v>GLCOR17</v>
          </cell>
          <cell r="G358">
            <v>-1907.46</v>
          </cell>
          <cell r="H358">
            <v>0</v>
          </cell>
        </row>
        <row r="359">
          <cell r="A359" t="str">
            <v>481003</v>
          </cell>
          <cell r="B359" t="str">
            <v>01986</v>
          </cell>
          <cell r="D359" t="str">
            <v>200</v>
          </cell>
          <cell r="E359" t="str">
            <v>2009-03-31</v>
          </cell>
          <cell r="F359" t="str">
            <v>GLCOR17</v>
          </cell>
          <cell r="G359">
            <v>-1002.29</v>
          </cell>
          <cell r="H359">
            <v>0</v>
          </cell>
        </row>
        <row r="360">
          <cell r="A360" t="str">
            <v>481003</v>
          </cell>
          <cell r="B360" t="str">
            <v>01974</v>
          </cell>
          <cell r="D360" t="str">
            <v>200</v>
          </cell>
          <cell r="E360" t="str">
            <v>2009-03-31</v>
          </cell>
          <cell r="F360" t="str">
            <v>GLCOR17</v>
          </cell>
          <cell r="G360">
            <v>-2025.77</v>
          </cell>
          <cell r="H360">
            <v>0</v>
          </cell>
        </row>
        <row r="361">
          <cell r="A361" t="str">
            <v>481003</v>
          </cell>
          <cell r="B361" t="str">
            <v>01988</v>
          </cell>
          <cell r="D361" t="str">
            <v>200</v>
          </cell>
          <cell r="E361" t="str">
            <v>2009-03-31</v>
          </cell>
          <cell r="F361" t="str">
            <v>GLCOR17</v>
          </cell>
          <cell r="G361">
            <v>-509.44</v>
          </cell>
          <cell r="H361">
            <v>0</v>
          </cell>
        </row>
        <row r="362">
          <cell r="A362" t="str">
            <v>481003</v>
          </cell>
          <cell r="B362" t="str">
            <v>01986</v>
          </cell>
          <cell r="D362" t="str">
            <v>200</v>
          </cell>
          <cell r="E362" t="str">
            <v>2009-03-31</v>
          </cell>
          <cell r="F362" t="str">
            <v>GLCOR17</v>
          </cell>
          <cell r="G362">
            <v>-1061.6400000000001</v>
          </cell>
          <cell r="H362">
            <v>0</v>
          </cell>
        </row>
        <row r="363">
          <cell r="A363" t="str">
            <v>481003</v>
          </cell>
          <cell r="B363" t="str">
            <v>01990</v>
          </cell>
          <cell r="D363" t="str">
            <v>200</v>
          </cell>
          <cell r="E363" t="str">
            <v>2009-03-31</v>
          </cell>
          <cell r="F363" t="str">
            <v>GLCOR17</v>
          </cell>
          <cell r="G363">
            <v>-810.01</v>
          </cell>
          <cell r="H363">
            <v>0</v>
          </cell>
        </row>
        <row r="364">
          <cell r="A364" t="str">
            <v>481003</v>
          </cell>
          <cell r="B364" t="str">
            <v>01953</v>
          </cell>
          <cell r="D364" t="str">
            <v>200</v>
          </cell>
          <cell r="E364" t="str">
            <v>2009-03-31</v>
          </cell>
          <cell r="F364" t="str">
            <v>GLCOR17</v>
          </cell>
          <cell r="G364">
            <v>-1786.18</v>
          </cell>
          <cell r="H364">
            <v>0</v>
          </cell>
        </row>
        <row r="365">
          <cell r="A365" t="str">
            <v>481003</v>
          </cell>
          <cell r="B365" t="str">
            <v>01953</v>
          </cell>
          <cell r="D365" t="str">
            <v>200</v>
          </cell>
          <cell r="E365" t="str">
            <v>2009-03-31</v>
          </cell>
          <cell r="F365" t="str">
            <v>GLCOR17A</v>
          </cell>
          <cell r="G365">
            <v>-100.19</v>
          </cell>
          <cell r="H365">
            <v>0</v>
          </cell>
        </row>
        <row r="366">
          <cell r="A366" t="str">
            <v>481003</v>
          </cell>
          <cell r="B366" t="str">
            <v>01952</v>
          </cell>
          <cell r="D366" t="str">
            <v>200</v>
          </cell>
          <cell r="E366" t="str">
            <v>2009-03-31</v>
          </cell>
          <cell r="F366" t="str">
            <v>GLCOR17A</v>
          </cell>
          <cell r="G366">
            <v>-6.94</v>
          </cell>
          <cell r="H366">
            <v>0</v>
          </cell>
        </row>
        <row r="367">
          <cell r="A367" t="str">
            <v>481003</v>
          </cell>
          <cell r="B367" t="str">
            <v>01954</v>
          </cell>
          <cell r="D367" t="str">
            <v>200</v>
          </cell>
          <cell r="E367" t="str">
            <v>2009-03-31</v>
          </cell>
          <cell r="F367" t="str">
            <v>GLCOR17A</v>
          </cell>
          <cell r="G367">
            <v>-16.04</v>
          </cell>
          <cell r="H367">
            <v>0</v>
          </cell>
        </row>
        <row r="368">
          <cell r="A368" t="str">
            <v>481003</v>
          </cell>
          <cell r="B368" t="str">
            <v>01953</v>
          </cell>
          <cell r="D368" t="str">
            <v>200</v>
          </cell>
          <cell r="E368" t="str">
            <v>2009-03-31</v>
          </cell>
          <cell r="F368" t="str">
            <v>GLCOR17A</v>
          </cell>
          <cell r="G368">
            <v>-78.78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2009-03-31</v>
          </cell>
          <cell r="F369" t="str">
            <v>GLCOR17A</v>
          </cell>
          <cell r="G369">
            <v>-12.93</v>
          </cell>
          <cell r="H369">
            <v>0</v>
          </cell>
        </row>
        <row r="370">
          <cell r="A370" t="str">
            <v>481003</v>
          </cell>
          <cell r="B370" t="str">
            <v>01952</v>
          </cell>
          <cell r="D370" t="str">
            <v>200</v>
          </cell>
          <cell r="E370" t="str">
            <v>2009-03-31</v>
          </cell>
          <cell r="F370" t="str">
            <v>GLCOR17A</v>
          </cell>
          <cell r="G370">
            <v>-7.4</v>
          </cell>
          <cell r="H370">
            <v>0</v>
          </cell>
        </row>
        <row r="371">
          <cell r="A371" t="str">
            <v>481003</v>
          </cell>
          <cell r="B371" t="str">
            <v>01991</v>
          </cell>
          <cell r="D371" t="str">
            <v>200</v>
          </cell>
          <cell r="E371" t="str">
            <v>2009-03-31</v>
          </cell>
          <cell r="F371" t="str">
            <v>GLCOR17A</v>
          </cell>
          <cell r="G371">
            <v>-6.8</v>
          </cell>
          <cell r="H371">
            <v>0</v>
          </cell>
        </row>
        <row r="372">
          <cell r="A372" t="str">
            <v>481003</v>
          </cell>
          <cell r="B372" t="str">
            <v>01943</v>
          </cell>
          <cell r="D372" t="str">
            <v>200</v>
          </cell>
          <cell r="E372" t="str">
            <v>2009-04-30</v>
          </cell>
          <cell r="F372" t="str">
            <v>470</v>
          </cell>
          <cell r="G372">
            <v>-90.98</v>
          </cell>
          <cell r="H372">
            <v>0</v>
          </cell>
        </row>
        <row r="373">
          <cell r="A373" t="str">
            <v>481003</v>
          </cell>
          <cell r="B373" t="str">
            <v>01953</v>
          </cell>
          <cell r="D373" t="str">
            <v>200</v>
          </cell>
          <cell r="E373" t="str">
            <v>2009-04-30</v>
          </cell>
          <cell r="F373" t="str">
            <v>470</v>
          </cell>
          <cell r="G373">
            <v>13676.28</v>
          </cell>
          <cell r="H373">
            <v>2553.86</v>
          </cell>
        </row>
        <row r="374">
          <cell r="A374" t="str">
            <v>481003</v>
          </cell>
          <cell r="B374" t="str">
            <v>01990</v>
          </cell>
          <cell r="D374" t="str">
            <v>200</v>
          </cell>
          <cell r="E374" t="str">
            <v>2009-04-30</v>
          </cell>
          <cell r="F374" t="str">
            <v>470</v>
          </cell>
          <cell r="G374">
            <v>5920.9</v>
          </cell>
          <cell r="H374">
            <v>1120.72</v>
          </cell>
        </row>
        <row r="375">
          <cell r="A375" t="str">
            <v>481003</v>
          </cell>
          <cell r="B375" t="str">
            <v>01986</v>
          </cell>
          <cell r="D375" t="str">
            <v>200</v>
          </cell>
          <cell r="E375" t="str">
            <v>2009-04-30</v>
          </cell>
          <cell r="F375" t="str">
            <v>470</v>
          </cell>
          <cell r="G375">
            <v>6090.65</v>
          </cell>
          <cell r="H375">
            <v>1166.81</v>
          </cell>
        </row>
        <row r="376">
          <cell r="A376" t="str">
            <v>481003</v>
          </cell>
          <cell r="B376" t="str">
            <v>01974</v>
          </cell>
          <cell r="D376" t="str">
            <v>200</v>
          </cell>
          <cell r="E376" t="str">
            <v>2009-04-30</v>
          </cell>
          <cell r="F376" t="str">
            <v>470</v>
          </cell>
          <cell r="G376">
            <v>15783.42</v>
          </cell>
          <cell r="H376">
            <v>2936.46</v>
          </cell>
        </row>
        <row r="377">
          <cell r="A377" t="str">
            <v>481003</v>
          </cell>
          <cell r="B377" t="str">
            <v>01988</v>
          </cell>
          <cell r="D377" t="str">
            <v>200</v>
          </cell>
          <cell r="E377" t="str">
            <v>2009-04-30</v>
          </cell>
          <cell r="F377" t="str">
            <v>470</v>
          </cell>
          <cell r="G377">
            <v>3804.69</v>
          </cell>
          <cell r="H377">
            <v>712.33</v>
          </cell>
        </row>
        <row r="378">
          <cell r="A378" t="str">
            <v>481003</v>
          </cell>
          <cell r="B378" t="str">
            <v>01993</v>
          </cell>
          <cell r="D378" t="str">
            <v>200</v>
          </cell>
          <cell r="E378" t="str">
            <v>2009-04-30</v>
          </cell>
          <cell r="F378" t="str">
            <v>470</v>
          </cell>
          <cell r="G378">
            <v>1011.01</v>
          </cell>
          <cell r="H378">
            <v>222.21</v>
          </cell>
        </row>
        <row r="379">
          <cell r="A379" t="str">
            <v>481003</v>
          </cell>
          <cell r="B379" t="str">
            <v>01943</v>
          </cell>
          <cell r="D379" t="str">
            <v>200</v>
          </cell>
          <cell r="E379" t="str">
            <v>2009-04-30</v>
          </cell>
          <cell r="F379" t="str">
            <v>470</v>
          </cell>
          <cell r="G379">
            <v>649.72</v>
          </cell>
          <cell r="H379">
            <v>137.75</v>
          </cell>
        </row>
        <row r="380">
          <cell r="A380" t="str">
            <v>481003</v>
          </cell>
          <cell r="B380" t="str">
            <v>01943</v>
          </cell>
          <cell r="D380" t="str">
            <v>200</v>
          </cell>
          <cell r="E380" t="str">
            <v>2009-04-30</v>
          </cell>
          <cell r="F380" t="str">
            <v>472B</v>
          </cell>
          <cell r="G380">
            <v>1014.88</v>
          </cell>
          <cell r="H380">
            <v>215.19</v>
          </cell>
        </row>
        <row r="381">
          <cell r="A381" t="str">
            <v>481003</v>
          </cell>
          <cell r="B381" t="str">
            <v>01952</v>
          </cell>
          <cell r="D381" t="str">
            <v>200</v>
          </cell>
          <cell r="E381" t="str">
            <v>2009-04-30</v>
          </cell>
          <cell r="F381" t="str">
            <v>472B</v>
          </cell>
          <cell r="G381">
            <v>36.24</v>
          </cell>
          <cell r="H381">
            <v>10.199999999999999</v>
          </cell>
        </row>
        <row r="382">
          <cell r="A382" t="str">
            <v>481003</v>
          </cell>
          <cell r="B382" t="str">
            <v>01953</v>
          </cell>
          <cell r="D382" t="str">
            <v>200</v>
          </cell>
          <cell r="E382" t="str">
            <v>2009-04-30</v>
          </cell>
          <cell r="F382" t="str">
            <v>472B</v>
          </cell>
          <cell r="G382">
            <v>466.98</v>
          </cell>
          <cell r="H382">
            <v>131.53</v>
          </cell>
        </row>
        <row r="383">
          <cell r="A383" t="str">
            <v>481003</v>
          </cell>
          <cell r="B383" t="str">
            <v>01954</v>
          </cell>
          <cell r="D383" t="str">
            <v>200</v>
          </cell>
          <cell r="E383" t="str">
            <v>2009-04-30</v>
          </cell>
          <cell r="F383" t="str">
            <v>472B</v>
          </cell>
          <cell r="G383">
            <v>56.82</v>
          </cell>
          <cell r="H383">
            <v>16.010000000000002</v>
          </cell>
        </row>
        <row r="384">
          <cell r="A384" t="str">
            <v>481003</v>
          </cell>
          <cell r="B384" t="str">
            <v>01943</v>
          </cell>
          <cell r="D384" t="str">
            <v>200</v>
          </cell>
          <cell r="E384" t="str">
            <v>2009-04-30</v>
          </cell>
          <cell r="F384" t="str">
            <v>472B</v>
          </cell>
          <cell r="G384">
            <v>-142.12</v>
          </cell>
          <cell r="H384">
            <v>0</v>
          </cell>
        </row>
        <row r="385">
          <cell r="A385" t="str">
            <v>481003</v>
          </cell>
          <cell r="B385" t="str">
            <v>01991</v>
          </cell>
          <cell r="D385" t="str">
            <v>200</v>
          </cell>
          <cell r="E385" t="str">
            <v>2009-04-30</v>
          </cell>
          <cell r="F385" t="str">
            <v>472B</v>
          </cell>
          <cell r="G385">
            <v>18.03</v>
          </cell>
          <cell r="H385">
            <v>5.07</v>
          </cell>
        </row>
        <row r="386">
          <cell r="A386" t="str">
            <v>481003</v>
          </cell>
          <cell r="B386" t="str">
            <v>01968</v>
          </cell>
          <cell r="D386" t="str">
            <v>200</v>
          </cell>
          <cell r="E386" t="str">
            <v>2009-04-30</v>
          </cell>
          <cell r="F386" t="str">
            <v>BINGV35668</v>
          </cell>
          <cell r="G386">
            <v>4875.71</v>
          </cell>
          <cell r="H386">
            <v>631.79999999999995</v>
          </cell>
        </row>
        <row r="387">
          <cell r="A387" t="str">
            <v>481003</v>
          </cell>
          <cell r="B387" t="str">
            <v>01979</v>
          </cell>
          <cell r="D387" t="str">
            <v>200</v>
          </cell>
          <cell r="E387" t="str">
            <v>2009-04-30</v>
          </cell>
          <cell r="F387" t="str">
            <v>BINGV35668</v>
          </cell>
          <cell r="G387">
            <v>259.24</v>
          </cell>
          <cell r="H387">
            <v>30.16</v>
          </cell>
        </row>
        <row r="388">
          <cell r="A388" t="str">
            <v>481003</v>
          </cell>
          <cell r="B388" t="str">
            <v>01994</v>
          </cell>
          <cell r="D388" t="str">
            <v>200</v>
          </cell>
          <cell r="E388" t="str">
            <v>2009-04-30</v>
          </cell>
          <cell r="F388" t="str">
            <v>BINGV35668</v>
          </cell>
          <cell r="G388">
            <v>24434.74</v>
          </cell>
          <cell r="H388">
            <v>3166.29</v>
          </cell>
        </row>
        <row r="389">
          <cell r="A389" t="str">
            <v>481003</v>
          </cell>
          <cell r="B389" t="str">
            <v>01995</v>
          </cell>
          <cell r="D389" t="str">
            <v>200</v>
          </cell>
          <cell r="E389" t="str">
            <v>2009-04-30</v>
          </cell>
          <cell r="F389" t="str">
            <v>BINGV35668</v>
          </cell>
          <cell r="G389">
            <v>8762.3700000000008</v>
          </cell>
          <cell r="H389">
            <v>1135.44</v>
          </cell>
        </row>
        <row r="390">
          <cell r="A390" t="str">
            <v>481003</v>
          </cell>
          <cell r="B390" t="str">
            <v>01976</v>
          </cell>
          <cell r="D390" t="str">
            <v>200</v>
          </cell>
          <cell r="E390" t="str">
            <v>2009-04-30</v>
          </cell>
          <cell r="F390" t="str">
            <v>BINGV35668</v>
          </cell>
          <cell r="G390">
            <v>28112.25</v>
          </cell>
          <cell r="H390">
            <v>3322.2</v>
          </cell>
        </row>
        <row r="391">
          <cell r="A391" t="str">
            <v>481003</v>
          </cell>
          <cell r="B391" t="str">
            <v>01987</v>
          </cell>
          <cell r="D391" t="str">
            <v>200</v>
          </cell>
          <cell r="E391" t="str">
            <v>2009-04-30</v>
          </cell>
          <cell r="F391" t="str">
            <v>BINGV35668</v>
          </cell>
          <cell r="G391">
            <v>17211.07</v>
          </cell>
          <cell r="H391">
            <v>2230.34</v>
          </cell>
        </row>
        <row r="392">
          <cell r="A392" t="str">
            <v>481003</v>
          </cell>
          <cell r="B392" t="str">
            <v>01978</v>
          </cell>
          <cell r="D392" t="str">
            <v>200</v>
          </cell>
          <cell r="E392" t="str">
            <v>2009-04-30</v>
          </cell>
          <cell r="F392" t="str">
            <v>BINGV35668</v>
          </cell>
          <cell r="G392">
            <v>13181.54</v>
          </cell>
          <cell r="H392">
            <v>1708.08</v>
          </cell>
        </row>
        <row r="393">
          <cell r="A393" t="str">
            <v>481003</v>
          </cell>
          <cell r="B393" t="str">
            <v>01970</v>
          </cell>
          <cell r="D393" t="str">
            <v>200</v>
          </cell>
          <cell r="E393" t="str">
            <v>2009-04-30</v>
          </cell>
          <cell r="F393" t="str">
            <v>BINGV35668</v>
          </cell>
          <cell r="G393">
            <v>3349.76</v>
          </cell>
          <cell r="H393">
            <v>434.07</v>
          </cell>
        </row>
        <row r="394">
          <cell r="A394" t="str">
            <v>481003</v>
          </cell>
          <cell r="B394" t="str">
            <v>01971</v>
          </cell>
          <cell r="D394" t="str">
            <v>200</v>
          </cell>
          <cell r="E394" t="str">
            <v>2009-04-30</v>
          </cell>
          <cell r="F394" t="str">
            <v>BINGV35668</v>
          </cell>
          <cell r="G394">
            <v>10384.84</v>
          </cell>
          <cell r="H394">
            <v>1345.68</v>
          </cell>
        </row>
        <row r="395">
          <cell r="A395" t="str">
            <v>481003</v>
          </cell>
          <cell r="B395" t="str">
            <v>01969</v>
          </cell>
          <cell r="D395" t="str">
            <v>200</v>
          </cell>
          <cell r="E395" t="str">
            <v>2009-04-30</v>
          </cell>
          <cell r="F395" t="str">
            <v>BINGV35668</v>
          </cell>
          <cell r="G395">
            <v>6738</v>
          </cell>
          <cell r="H395">
            <v>873.12</v>
          </cell>
        </row>
        <row r="396">
          <cell r="A396" t="str">
            <v>481003</v>
          </cell>
          <cell r="B396" t="str">
            <v>01977</v>
          </cell>
          <cell r="D396" t="str">
            <v>200</v>
          </cell>
          <cell r="E396" t="str">
            <v>2009-04-30</v>
          </cell>
          <cell r="F396" t="str">
            <v>BINGV35668</v>
          </cell>
          <cell r="G396">
            <v>9560.64</v>
          </cell>
          <cell r="H396">
            <v>1238.8800000000001</v>
          </cell>
        </row>
        <row r="397">
          <cell r="A397" t="str">
            <v>481003</v>
          </cell>
          <cell r="B397" t="str">
            <v>01992</v>
          </cell>
          <cell r="D397" t="str">
            <v>200</v>
          </cell>
          <cell r="E397" t="str">
            <v>2009-04-30</v>
          </cell>
          <cell r="F397" t="str">
            <v>BINGV35668</v>
          </cell>
          <cell r="G397">
            <v>24795.23</v>
          </cell>
          <cell r="H397">
            <v>3047.72</v>
          </cell>
        </row>
        <row r="398">
          <cell r="A398" t="str">
            <v>481003</v>
          </cell>
          <cell r="B398" t="str">
            <v>01973</v>
          </cell>
          <cell r="D398" t="str">
            <v>200</v>
          </cell>
          <cell r="E398" t="str">
            <v>2009-04-30</v>
          </cell>
          <cell r="F398" t="str">
            <v>BINGV35668</v>
          </cell>
          <cell r="G398">
            <v>10132.94</v>
          </cell>
          <cell r="H398">
            <v>1313.04</v>
          </cell>
        </row>
        <row r="399">
          <cell r="A399" t="str">
            <v>481003</v>
          </cell>
          <cell r="B399" t="str">
            <v>01952</v>
          </cell>
          <cell r="D399" t="str">
            <v>200</v>
          </cell>
          <cell r="E399" t="str">
            <v>2009-04-30</v>
          </cell>
          <cell r="F399" t="str">
            <v>BINGV35668</v>
          </cell>
          <cell r="G399">
            <v>27231.41</v>
          </cell>
          <cell r="H399">
            <v>3528.68</v>
          </cell>
        </row>
        <row r="400">
          <cell r="A400" t="str">
            <v>481003</v>
          </cell>
          <cell r="B400" t="str">
            <v>01989</v>
          </cell>
          <cell r="D400" t="str">
            <v>200</v>
          </cell>
          <cell r="E400" t="str">
            <v>2009-04-30</v>
          </cell>
          <cell r="F400" t="str">
            <v>BINGV35668</v>
          </cell>
          <cell r="G400">
            <v>2468.88</v>
          </cell>
          <cell r="H400">
            <v>319.92</v>
          </cell>
        </row>
        <row r="401">
          <cell r="A401" t="str">
            <v>481003</v>
          </cell>
          <cell r="B401" t="str">
            <v>01988</v>
          </cell>
          <cell r="D401" t="str">
            <v>200</v>
          </cell>
          <cell r="E401" t="str">
            <v>2009-04-30</v>
          </cell>
          <cell r="F401" t="str">
            <v>BINGV35668</v>
          </cell>
          <cell r="G401">
            <v>6866.05</v>
          </cell>
          <cell r="H401">
            <v>889.71</v>
          </cell>
        </row>
        <row r="402">
          <cell r="A402" t="str">
            <v>481003</v>
          </cell>
          <cell r="B402" t="str">
            <v>01986</v>
          </cell>
          <cell r="D402" t="str">
            <v>200</v>
          </cell>
          <cell r="E402" t="str">
            <v>2009-04-30</v>
          </cell>
          <cell r="F402" t="str">
            <v>BINGV35668</v>
          </cell>
          <cell r="G402">
            <v>21224.68</v>
          </cell>
          <cell r="H402">
            <v>-2255.08</v>
          </cell>
        </row>
        <row r="403">
          <cell r="A403" t="str">
            <v>481003</v>
          </cell>
          <cell r="B403" t="str">
            <v>01943</v>
          </cell>
          <cell r="D403" t="str">
            <v>200</v>
          </cell>
          <cell r="E403" t="str">
            <v>2009-05-31</v>
          </cell>
          <cell r="F403" t="str">
            <v>470</v>
          </cell>
          <cell r="G403">
            <v>-84.29</v>
          </cell>
          <cell r="H403">
            <v>0</v>
          </cell>
        </row>
        <row r="404">
          <cell r="A404" t="str">
            <v>481003</v>
          </cell>
          <cell r="B404" t="str">
            <v>01953</v>
          </cell>
          <cell r="D404" t="str">
            <v>200</v>
          </cell>
          <cell r="E404" t="str">
            <v>2009-05-31</v>
          </cell>
          <cell r="F404" t="str">
            <v>470</v>
          </cell>
          <cell r="G404">
            <v>13781.72</v>
          </cell>
          <cell r="H404">
            <v>2365.96</v>
          </cell>
        </row>
        <row r="405">
          <cell r="A405" t="str">
            <v>481003</v>
          </cell>
          <cell r="B405" t="str">
            <v>01990</v>
          </cell>
          <cell r="D405" t="str">
            <v>200</v>
          </cell>
          <cell r="E405" t="str">
            <v>2009-05-31</v>
          </cell>
          <cell r="F405" t="str">
            <v>470</v>
          </cell>
          <cell r="G405">
            <v>7488.9</v>
          </cell>
          <cell r="H405">
            <v>1285.6199999999999</v>
          </cell>
        </row>
        <row r="406">
          <cell r="A406" t="str">
            <v>481003</v>
          </cell>
          <cell r="B406" t="str">
            <v>01986</v>
          </cell>
          <cell r="D406" t="str">
            <v>200</v>
          </cell>
          <cell r="E406" t="str">
            <v>2009-05-31</v>
          </cell>
          <cell r="F406" t="str">
            <v>470</v>
          </cell>
          <cell r="G406">
            <v>5715.21</v>
          </cell>
          <cell r="H406">
            <v>981.16</v>
          </cell>
        </row>
        <row r="407">
          <cell r="A407" t="str">
            <v>481003</v>
          </cell>
          <cell r="B407" t="str">
            <v>01988</v>
          </cell>
          <cell r="D407" t="str">
            <v>200</v>
          </cell>
          <cell r="E407" t="str">
            <v>2009-05-31</v>
          </cell>
          <cell r="F407" t="str">
            <v>470</v>
          </cell>
          <cell r="G407">
            <v>3294.02</v>
          </cell>
          <cell r="H407">
            <v>565.55999999999995</v>
          </cell>
        </row>
        <row r="408">
          <cell r="A408" t="str">
            <v>481003</v>
          </cell>
          <cell r="B408" t="str">
            <v>01974</v>
          </cell>
          <cell r="D408" t="str">
            <v>200</v>
          </cell>
          <cell r="E408" t="str">
            <v>2009-05-31</v>
          </cell>
          <cell r="F408" t="str">
            <v>470</v>
          </cell>
          <cell r="G408">
            <v>15228.11</v>
          </cell>
          <cell r="H408">
            <v>2614.2199999999998</v>
          </cell>
        </row>
        <row r="409">
          <cell r="A409" t="str">
            <v>481003</v>
          </cell>
          <cell r="B409" t="str">
            <v>01993</v>
          </cell>
          <cell r="D409" t="str">
            <v>200</v>
          </cell>
          <cell r="E409" t="str">
            <v>2009-05-31</v>
          </cell>
          <cell r="F409" t="str">
            <v>470</v>
          </cell>
          <cell r="G409">
            <v>1188.44</v>
          </cell>
          <cell r="H409">
            <v>261.18</v>
          </cell>
        </row>
        <row r="410">
          <cell r="A410" t="str">
            <v>481003</v>
          </cell>
          <cell r="B410" t="str">
            <v>01943</v>
          </cell>
          <cell r="D410" t="str">
            <v>200</v>
          </cell>
          <cell r="E410" t="str">
            <v>2009-05-31</v>
          </cell>
          <cell r="F410" t="str">
            <v>470</v>
          </cell>
          <cell r="G410">
            <v>601.91</v>
          </cell>
          <cell r="H410">
            <v>127.62</v>
          </cell>
        </row>
        <row r="411">
          <cell r="A411" t="str">
            <v>481003</v>
          </cell>
          <cell r="B411" t="str">
            <v>01991</v>
          </cell>
          <cell r="D411" t="str">
            <v>200</v>
          </cell>
          <cell r="E411" t="str">
            <v>2009-05-31</v>
          </cell>
          <cell r="F411" t="str">
            <v>472B</v>
          </cell>
          <cell r="G411">
            <v>17.059999999999999</v>
          </cell>
          <cell r="H411">
            <v>4.8</v>
          </cell>
        </row>
        <row r="412">
          <cell r="A412" t="str">
            <v>481003</v>
          </cell>
          <cell r="B412" t="str">
            <v>01953</v>
          </cell>
          <cell r="D412" t="str">
            <v>200</v>
          </cell>
          <cell r="E412" t="str">
            <v>2009-05-31</v>
          </cell>
          <cell r="F412" t="str">
            <v>472B</v>
          </cell>
          <cell r="G412">
            <v>500.09</v>
          </cell>
          <cell r="H412">
            <v>140.97</v>
          </cell>
        </row>
        <row r="413">
          <cell r="A413" t="str">
            <v>481003</v>
          </cell>
          <cell r="B413" t="str">
            <v>01943</v>
          </cell>
          <cell r="D413" t="str">
            <v>200</v>
          </cell>
          <cell r="E413" t="str">
            <v>2009-05-31</v>
          </cell>
          <cell r="F413" t="str">
            <v>472B</v>
          </cell>
          <cell r="G413">
            <v>988.47</v>
          </cell>
          <cell r="H413">
            <v>209.55</v>
          </cell>
        </row>
        <row r="414">
          <cell r="A414" t="str">
            <v>481003</v>
          </cell>
          <cell r="B414" t="str">
            <v>01952</v>
          </cell>
          <cell r="D414" t="str">
            <v>200</v>
          </cell>
          <cell r="E414" t="str">
            <v>2009-05-31</v>
          </cell>
          <cell r="F414" t="str">
            <v>472B</v>
          </cell>
          <cell r="G414">
            <v>32.42</v>
          </cell>
          <cell r="H414">
            <v>9.11</v>
          </cell>
        </row>
        <row r="415">
          <cell r="A415" t="str">
            <v>481003</v>
          </cell>
          <cell r="B415" t="str">
            <v>01954</v>
          </cell>
          <cell r="D415" t="str">
            <v>200</v>
          </cell>
          <cell r="E415" t="str">
            <v>2009-05-31</v>
          </cell>
          <cell r="F415" t="str">
            <v>472B</v>
          </cell>
          <cell r="G415">
            <v>87.07</v>
          </cell>
          <cell r="H415">
            <v>24.52</v>
          </cell>
        </row>
        <row r="416">
          <cell r="A416" t="str">
            <v>481003</v>
          </cell>
          <cell r="B416" t="str">
            <v>01943</v>
          </cell>
          <cell r="D416" t="str">
            <v>200</v>
          </cell>
          <cell r="E416" t="str">
            <v>2009-05-31</v>
          </cell>
          <cell r="F416" t="str">
            <v>472B</v>
          </cell>
          <cell r="G416">
            <v>-138.4</v>
          </cell>
          <cell r="H416">
            <v>0</v>
          </cell>
        </row>
        <row r="417">
          <cell r="A417" t="str">
            <v>481003</v>
          </cell>
          <cell r="B417" t="str">
            <v>01968</v>
          </cell>
          <cell r="D417" t="str">
            <v>200</v>
          </cell>
          <cell r="E417" t="str">
            <v>2009-05-31</v>
          </cell>
          <cell r="F417" t="str">
            <v>BINGV35964</v>
          </cell>
          <cell r="G417">
            <v>5874.44</v>
          </cell>
          <cell r="H417">
            <v>588.16999999999996</v>
          </cell>
        </row>
        <row r="418">
          <cell r="A418" t="str">
            <v>481003</v>
          </cell>
          <cell r="B418" t="str">
            <v>01979</v>
          </cell>
          <cell r="D418" t="str">
            <v>200</v>
          </cell>
          <cell r="E418" t="str">
            <v>2009-05-31</v>
          </cell>
          <cell r="F418" t="str">
            <v>BINGV35964</v>
          </cell>
          <cell r="G418">
            <v>246.65</v>
          </cell>
          <cell r="H418">
            <v>26.58</v>
          </cell>
        </row>
        <row r="419">
          <cell r="A419" t="str">
            <v>481003</v>
          </cell>
          <cell r="B419" t="str">
            <v>01994</v>
          </cell>
          <cell r="D419" t="str">
            <v>200</v>
          </cell>
          <cell r="E419" t="str">
            <v>2009-05-31</v>
          </cell>
          <cell r="F419" t="str">
            <v>BINGV35964</v>
          </cell>
          <cell r="G419">
            <v>29314.93</v>
          </cell>
          <cell r="H419">
            <v>2935.11</v>
          </cell>
        </row>
        <row r="420">
          <cell r="A420" t="str">
            <v>481003</v>
          </cell>
          <cell r="B420" t="str">
            <v>01995</v>
          </cell>
          <cell r="D420" t="str">
            <v>200</v>
          </cell>
          <cell r="E420" t="str">
            <v>2009-05-31</v>
          </cell>
          <cell r="F420" t="str">
            <v>BINGV35964</v>
          </cell>
          <cell r="G420">
            <v>8918.2000000000007</v>
          </cell>
          <cell r="H420">
            <v>892.92</v>
          </cell>
        </row>
        <row r="421">
          <cell r="A421" t="str">
            <v>481003</v>
          </cell>
          <cell r="B421" t="str">
            <v>01976</v>
          </cell>
          <cell r="D421" t="str">
            <v>200</v>
          </cell>
          <cell r="E421" t="str">
            <v>2009-05-31</v>
          </cell>
          <cell r="F421" t="str">
            <v>BINGV35964</v>
          </cell>
          <cell r="G421">
            <v>19124.830000000002</v>
          </cell>
          <cell r="H421">
            <v>1914.84</v>
          </cell>
        </row>
        <row r="422">
          <cell r="A422" t="str">
            <v>481003</v>
          </cell>
          <cell r="B422" t="str">
            <v>01987</v>
          </cell>
          <cell r="D422" t="str">
            <v>200</v>
          </cell>
          <cell r="E422" t="str">
            <v>2009-05-31</v>
          </cell>
          <cell r="F422" t="str">
            <v>BINGV35964</v>
          </cell>
          <cell r="G422">
            <v>23675.1</v>
          </cell>
          <cell r="H422">
            <v>2370.4299999999998</v>
          </cell>
        </row>
        <row r="423">
          <cell r="A423" t="str">
            <v>481003</v>
          </cell>
          <cell r="B423" t="str">
            <v>01978</v>
          </cell>
          <cell r="D423" t="str">
            <v>200</v>
          </cell>
          <cell r="E423" t="str">
            <v>2009-05-31</v>
          </cell>
          <cell r="F423" t="str">
            <v>BINGV35964</v>
          </cell>
          <cell r="G423">
            <v>16917.150000000001</v>
          </cell>
          <cell r="H423">
            <v>1693.8</v>
          </cell>
        </row>
        <row r="424">
          <cell r="A424" t="str">
            <v>481003</v>
          </cell>
          <cell r="B424" t="str">
            <v>01970</v>
          </cell>
          <cell r="D424" t="str">
            <v>200</v>
          </cell>
          <cell r="E424" t="str">
            <v>2009-05-31</v>
          </cell>
          <cell r="F424" t="str">
            <v>BINGV35964</v>
          </cell>
          <cell r="G424">
            <v>5181.08</v>
          </cell>
          <cell r="H424">
            <v>518.76</v>
          </cell>
        </row>
        <row r="425">
          <cell r="A425" t="str">
            <v>481003</v>
          </cell>
          <cell r="B425" t="str">
            <v>01971</v>
          </cell>
          <cell r="D425" t="str">
            <v>200</v>
          </cell>
          <cell r="E425" t="str">
            <v>2009-05-31</v>
          </cell>
          <cell r="F425" t="str">
            <v>BINGV35964</v>
          </cell>
          <cell r="G425">
            <v>11165.44</v>
          </cell>
          <cell r="H425">
            <v>1117.92</v>
          </cell>
        </row>
        <row r="426">
          <cell r="A426" t="str">
            <v>481003</v>
          </cell>
          <cell r="B426" t="str">
            <v>01969</v>
          </cell>
          <cell r="D426" t="str">
            <v>200</v>
          </cell>
          <cell r="E426" t="str">
            <v>2009-05-31</v>
          </cell>
          <cell r="F426" t="str">
            <v>BINGV35964</v>
          </cell>
          <cell r="G426">
            <v>7777.21</v>
          </cell>
          <cell r="H426">
            <v>778.68</v>
          </cell>
        </row>
        <row r="427">
          <cell r="A427" t="str">
            <v>481003</v>
          </cell>
          <cell r="B427" t="str">
            <v>01977</v>
          </cell>
          <cell r="D427" t="str">
            <v>200</v>
          </cell>
          <cell r="E427" t="str">
            <v>2009-05-31</v>
          </cell>
          <cell r="F427" t="str">
            <v>BINGV35964</v>
          </cell>
          <cell r="G427">
            <v>12549.73</v>
          </cell>
          <cell r="H427">
            <v>1256.52</v>
          </cell>
        </row>
        <row r="428">
          <cell r="A428" t="str">
            <v>481003</v>
          </cell>
          <cell r="B428" t="str">
            <v>01992</v>
          </cell>
          <cell r="D428" t="str">
            <v>200</v>
          </cell>
          <cell r="E428" t="str">
            <v>2009-05-31</v>
          </cell>
          <cell r="F428" t="str">
            <v>BINGV35964</v>
          </cell>
          <cell r="G428">
            <v>30055.1</v>
          </cell>
          <cell r="H428">
            <v>3009.21</v>
          </cell>
        </row>
        <row r="429">
          <cell r="A429" t="str">
            <v>481003</v>
          </cell>
          <cell r="B429" t="str">
            <v>01952</v>
          </cell>
          <cell r="D429" t="str">
            <v>200</v>
          </cell>
          <cell r="E429" t="str">
            <v>2009-05-31</v>
          </cell>
          <cell r="F429" t="str">
            <v>BINGV35964</v>
          </cell>
          <cell r="G429">
            <v>28571.35</v>
          </cell>
          <cell r="H429">
            <v>2860.66</v>
          </cell>
        </row>
        <row r="430">
          <cell r="A430" t="str">
            <v>481003</v>
          </cell>
          <cell r="B430" t="str">
            <v>01989</v>
          </cell>
          <cell r="D430" t="str">
            <v>200</v>
          </cell>
          <cell r="E430" t="str">
            <v>2009-05-31</v>
          </cell>
          <cell r="F430" t="str">
            <v>BINGV35964</v>
          </cell>
          <cell r="G430">
            <v>3608.41</v>
          </cell>
          <cell r="H430">
            <v>361.32</v>
          </cell>
        </row>
        <row r="431">
          <cell r="A431" t="str">
            <v>481003</v>
          </cell>
          <cell r="B431" t="str">
            <v>01988</v>
          </cell>
          <cell r="D431" t="str">
            <v>200</v>
          </cell>
          <cell r="E431" t="str">
            <v>2009-05-31</v>
          </cell>
          <cell r="F431" t="str">
            <v>BINGV35964</v>
          </cell>
          <cell r="G431">
            <v>8813.59</v>
          </cell>
          <cell r="H431">
            <v>882.45</v>
          </cell>
        </row>
        <row r="432">
          <cell r="A432" t="str">
            <v>481003</v>
          </cell>
          <cell r="B432" t="str">
            <v>01986</v>
          </cell>
          <cell r="D432" t="str">
            <v>200</v>
          </cell>
          <cell r="E432" t="str">
            <v>2009-05-31</v>
          </cell>
          <cell r="F432" t="str">
            <v>BINGV35964</v>
          </cell>
          <cell r="G432">
            <v>18932.07</v>
          </cell>
          <cell r="H432">
            <v>2040.24</v>
          </cell>
        </row>
      </sheetData>
      <sheetData sheetId="6" refreshError="1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39629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39629</v>
          </cell>
          <cell r="V90">
            <v>204</v>
          </cell>
          <cell r="W90">
            <v>406</v>
          </cell>
          <cell r="Z90">
            <v>39660</v>
          </cell>
          <cell r="AE90">
            <v>204</v>
          </cell>
          <cell r="AF90">
            <v>406</v>
          </cell>
          <cell r="AI90">
            <v>39691</v>
          </cell>
          <cell r="AN90">
            <v>204</v>
          </cell>
          <cell r="AO90">
            <v>406</v>
          </cell>
          <cell r="AR90">
            <v>39721</v>
          </cell>
          <cell r="AW90">
            <v>204</v>
          </cell>
          <cell r="AX90">
            <v>406</v>
          </cell>
          <cell r="BA90">
            <v>39752</v>
          </cell>
          <cell r="BF90">
            <v>204</v>
          </cell>
          <cell r="BG90">
            <v>406</v>
          </cell>
          <cell r="BJ90">
            <v>39782</v>
          </cell>
          <cell r="BO90">
            <v>204</v>
          </cell>
          <cell r="BP90">
            <v>406</v>
          </cell>
          <cell r="BS90">
            <v>39813</v>
          </cell>
          <cell r="BX90">
            <v>204</v>
          </cell>
          <cell r="BY90">
            <v>406</v>
          </cell>
          <cell r="CB90">
            <v>39844</v>
          </cell>
          <cell r="CG90">
            <v>204</v>
          </cell>
          <cell r="CH90">
            <v>406</v>
          </cell>
          <cell r="CK90">
            <v>39872</v>
          </cell>
          <cell r="CP90">
            <v>204</v>
          </cell>
          <cell r="CQ90">
            <v>406</v>
          </cell>
          <cell r="CT90">
            <v>39903</v>
          </cell>
          <cell r="CY90">
            <v>204</v>
          </cell>
          <cell r="CZ90">
            <v>406</v>
          </cell>
          <cell r="DC90">
            <v>39933</v>
          </cell>
          <cell r="DH90">
            <v>204</v>
          </cell>
          <cell r="DI90">
            <v>406</v>
          </cell>
          <cell r="DL90">
            <v>39964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39629</v>
          </cell>
          <cell r="V99">
            <v>203</v>
          </cell>
          <cell r="W99">
            <v>416</v>
          </cell>
          <cell r="Z99">
            <v>39660</v>
          </cell>
          <cell r="AE99">
            <v>203</v>
          </cell>
          <cell r="AF99">
            <v>416</v>
          </cell>
          <cell r="AI99">
            <v>39691</v>
          </cell>
          <cell r="AN99">
            <v>203</v>
          </cell>
          <cell r="AO99">
            <v>416</v>
          </cell>
          <cell r="AR99">
            <v>39721</v>
          </cell>
          <cell r="AW99">
            <v>203</v>
          </cell>
          <cell r="AX99">
            <v>416</v>
          </cell>
          <cell r="BA99">
            <v>39752</v>
          </cell>
          <cell r="BF99">
            <v>203</v>
          </cell>
          <cell r="BG99">
            <v>416</v>
          </cell>
          <cell r="BJ99">
            <v>39782</v>
          </cell>
          <cell r="BO99">
            <v>203</v>
          </cell>
          <cell r="BP99">
            <v>416</v>
          </cell>
          <cell r="BS99">
            <v>39813</v>
          </cell>
          <cell r="BX99">
            <v>203</v>
          </cell>
          <cell r="BY99">
            <v>416</v>
          </cell>
          <cell r="CB99">
            <v>39844</v>
          </cell>
          <cell r="CG99">
            <v>203</v>
          </cell>
          <cell r="CH99">
            <v>416</v>
          </cell>
          <cell r="CK99">
            <v>39872</v>
          </cell>
          <cell r="CP99">
            <v>203</v>
          </cell>
          <cell r="CQ99">
            <v>416</v>
          </cell>
          <cell r="CT99">
            <v>39903</v>
          </cell>
          <cell r="CY99">
            <v>203</v>
          </cell>
          <cell r="CZ99">
            <v>416</v>
          </cell>
          <cell r="DC99">
            <v>39933</v>
          </cell>
          <cell r="DH99">
            <v>203</v>
          </cell>
          <cell r="DI99">
            <v>416</v>
          </cell>
          <cell r="DL99">
            <v>39964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39629</v>
          </cell>
          <cell r="V105">
            <v>204</v>
          </cell>
          <cell r="W105">
            <v>415</v>
          </cell>
          <cell r="Z105">
            <v>39660</v>
          </cell>
          <cell r="AE105">
            <v>204</v>
          </cell>
          <cell r="AF105">
            <v>415</v>
          </cell>
          <cell r="AI105">
            <v>39691</v>
          </cell>
          <cell r="AN105">
            <v>204</v>
          </cell>
          <cell r="AO105">
            <v>415</v>
          </cell>
          <cell r="AR105">
            <v>39721</v>
          </cell>
          <cell r="AW105">
            <v>204</v>
          </cell>
          <cell r="AX105">
            <v>415</v>
          </cell>
          <cell r="BA105">
            <v>39752</v>
          </cell>
          <cell r="BF105">
            <v>204</v>
          </cell>
          <cell r="BG105">
            <v>415</v>
          </cell>
          <cell r="BJ105">
            <v>39782</v>
          </cell>
          <cell r="BO105">
            <v>204</v>
          </cell>
          <cell r="BP105">
            <v>415</v>
          </cell>
          <cell r="BS105">
            <v>39813</v>
          </cell>
          <cell r="BX105">
            <v>204</v>
          </cell>
          <cell r="BY105">
            <v>415</v>
          </cell>
          <cell r="CB105">
            <v>39844</v>
          </cell>
          <cell r="CG105">
            <v>204</v>
          </cell>
          <cell r="CH105">
            <v>415</v>
          </cell>
          <cell r="CK105">
            <v>39872</v>
          </cell>
          <cell r="CP105">
            <v>204</v>
          </cell>
          <cell r="CQ105">
            <v>415</v>
          </cell>
          <cell r="CT105">
            <v>39903</v>
          </cell>
          <cell r="CY105">
            <v>204</v>
          </cell>
          <cell r="CZ105">
            <v>415</v>
          </cell>
          <cell r="DC105">
            <v>39933</v>
          </cell>
          <cell r="DH105">
            <v>204</v>
          </cell>
          <cell r="DI105">
            <v>415</v>
          </cell>
          <cell r="DL105">
            <v>39964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39629</v>
          </cell>
          <cell r="V136">
            <v>205</v>
          </cell>
          <cell r="W136">
            <v>455</v>
          </cell>
          <cell r="Z136">
            <v>39660</v>
          </cell>
          <cell r="AE136">
            <v>205</v>
          </cell>
          <cell r="AF136">
            <v>455</v>
          </cell>
          <cell r="AI136">
            <v>39691</v>
          </cell>
          <cell r="AN136">
            <v>205</v>
          </cell>
          <cell r="AO136">
            <v>455</v>
          </cell>
          <cell r="AR136">
            <v>39721</v>
          </cell>
          <cell r="AW136">
            <v>205</v>
          </cell>
          <cell r="AX136">
            <v>455</v>
          </cell>
          <cell r="BA136">
            <v>39752</v>
          </cell>
          <cell r="BF136">
            <v>205</v>
          </cell>
          <cell r="BG136">
            <v>455</v>
          </cell>
          <cell r="BJ136">
            <v>39782</v>
          </cell>
          <cell r="BO136">
            <v>205</v>
          </cell>
          <cell r="BP136">
            <v>455</v>
          </cell>
          <cell r="BS136">
            <v>39813</v>
          </cell>
          <cell r="BX136">
            <v>205</v>
          </cell>
          <cell r="BY136">
            <v>455</v>
          </cell>
          <cell r="CB136">
            <v>39844</v>
          </cell>
          <cell r="CG136">
            <v>205</v>
          </cell>
          <cell r="CH136">
            <v>455</v>
          </cell>
          <cell r="CK136">
            <v>39872</v>
          </cell>
          <cell r="CP136">
            <v>205</v>
          </cell>
          <cell r="CQ136">
            <v>455</v>
          </cell>
          <cell r="CT136">
            <v>39903</v>
          </cell>
          <cell r="CY136">
            <v>205</v>
          </cell>
          <cell r="CZ136">
            <v>455</v>
          </cell>
          <cell r="DC136">
            <v>39933</v>
          </cell>
          <cell r="DH136">
            <v>205</v>
          </cell>
          <cell r="DI136">
            <v>455</v>
          </cell>
          <cell r="DL136">
            <v>39964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39629</v>
          </cell>
          <cell r="V164" t="str">
            <v>215</v>
          </cell>
          <cell r="W164" t="str">
            <v>CET</v>
          </cell>
          <cell r="Z164">
            <v>39660</v>
          </cell>
          <cell r="AE164" t="str">
            <v>215</v>
          </cell>
          <cell r="AF164" t="str">
            <v>CET</v>
          </cell>
          <cell r="AI164">
            <v>39691</v>
          </cell>
          <cell r="AN164" t="str">
            <v>215</v>
          </cell>
          <cell r="AO164" t="str">
            <v>CET</v>
          </cell>
          <cell r="AR164">
            <v>39721</v>
          </cell>
          <cell r="AW164" t="str">
            <v>215</v>
          </cell>
          <cell r="AX164" t="str">
            <v>CET</v>
          </cell>
          <cell r="BA164">
            <v>39752</v>
          </cell>
          <cell r="BF164" t="str">
            <v>215</v>
          </cell>
          <cell r="BG164" t="str">
            <v>CET</v>
          </cell>
          <cell r="BJ164">
            <v>39782</v>
          </cell>
          <cell r="BO164" t="str">
            <v>215</v>
          </cell>
          <cell r="BP164" t="str">
            <v>CET</v>
          </cell>
          <cell r="BS164">
            <v>39813</v>
          </cell>
          <cell r="BX164" t="str">
            <v>215</v>
          </cell>
          <cell r="BY164" t="str">
            <v>CET</v>
          </cell>
          <cell r="CB164">
            <v>39844</v>
          </cell>
          <cell r="CG164" t="str">
            <v>215</v>
          </cell>
          <cell r="CH164" t="str">
            <v>CET</v>
          </cell>
          <cell r="CK164">
            <v>39872</v>
          </cell>
          <cell r="CP164" t="str">
            <v>215</v>
          </cell>
          <cell r="CQ164" t="str">
            <v>CET</v>
          </cell>
          <cell r="CT164">
            <v>39903</v>
          </cell>
          <cell r="CY164" t="str">
            <v>215</v>
          </cell>
          <cell r="CZ164" t="str">
            <v>CET</v>
          </cell>
          <cell r="DC164">
            <v>39933</v>
          </cell>
          <cell r="DH164" t="str">
            <v>215</v>
          </cell>
          <cell r="DI164" t="str">
            <v>CET</v>
          </cell>
          <cell r="DL164">
            <v>39964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39629</v>
          </cell>
          <cell r="V167">
            <v>216</v>
          </cell>
          <cell r="Z167">
            <v>39660</v>
          </cell>
          <cell r="AE167">
            <v>216</v>
          </cell>
          <cell r="AI167">
            <v>39691</v>
          </cell>
          <cell r="AN167">
            <v>216</v>
          </cell>
          <cell r="AR167">
            <v>39721</v>
          </cell>
          <cell r="AW167">
            <v>216</v>
          </cell>
          <cell r="BA167">
            <v>39752</v>
          </cell>
          <cell r="BF167">
            <v>216</v>
          </cell>
          <cell r="BJ167">
            <v>39782</v>
          </cell>
          <cell r="BO167">
            <v>216</v>
          </cell>
          <cell r="BS167">
            <v>39813</v>
          </cell>
          <cell r="BX167">
            <v>216</v>
          </cell>
          <cell r="CB167">
            <v>39844</v>
          </cell>
          <cell r="CG167">
            <v>216</v>
          </cell>
          <cell r="CK167">
            <v>39872</v>
          </cell>
          <cell r="CP167">
            <v>216</v>
          </cell>
          <cell r="CT167">
            <v>39903</v>
          </cell>
          <cell r="CY167">
            <v>216</v>
          </cell>
          <cell r="DC167">
            <v>39933</v>
          </cell>
          <cell r="DH167">
            <v>216</v>
          </cell>
          <cell r="DL167">
            <v>39964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39629</v>
          </cell>
          <cell r="V170">
            <v>200</v>
          </cell>
          <cell r="Z170">
            <v>39660</v>
          </cell>
          <cell r="AE170">
            <v>200</v>
          </cell>
          <cell r="AI170">
            <v>39691</v>
          </cell>
          <cell r="AN170">
            <v>200</v>
          </cell>
          <cell r="AR170">
            <v>39721</v>
          </cell>
          <cell r="AW170">
            <v>200</v>
          </cell>
          <cell r="BA170">
            <v>39752</v>
          </cell>
          <cell r="BF170">
            <v>200</v>
          </cell>
          <cell r="BJ170">
            <v>39782</v>
          </cell>
          <cell r="BO170">
            <v>200</v>
          </cell>
          <cell r="BS170">
            <v>39813</v>
          </cell>
          <cell r="BX170">
            <v>200</v>
          </cell>
          <cell r="CB170">
            <v>39844</v>
          </cell>
          <cell r="CG170">
            <v>200</v>
          </cell>
          <cell r="CK170">
            <v>39872</v>
          </cell>
          <cell r="CP170">
            <v>200</v>
          </cell>
          <cell r="CT170">
            <v>39903</v>
          </cell>
          <cell r="CY170">
            <v>200</v>
          </cell>
          <cell r="DC170">
            <v>39933</v>
          </cell>
          <cell r="DH170">
            <v>200</v>
          </cell>
          <cell r="DL170">
            <v>39964</v>
          </cell>
        </row>
        <row r="178">
          <cell r="J178" t="str">
            <v>Account</v>
          </cell>
          <cell r="K178" t="str">
            <v>Oper Unit</v>
          </cell>
          <cell r="L178" t="str">
            <v>Product</v>
          </cell>
          <cell r="M178" t="str">
            <v>Trans</v>
          </cell>
          <cell r="N178" t="str">
            <v>Date</v>
          </cell>
          <cell r="O178" t="str">
            <v>Journal ID</v>
          </cell>
          <cell r="P178" t="str">
            <v>Monetary Amount</v>
          </cell>
          <cell r="Q178" t="str">
            <v>Statistic Amount</v>
          </cell>
          <cell r="S178" t="str">
            <v>Account</v>
          </cell>
          <cell r="T178" t="str">
            <v>Oper Unit</v>
          </cell>
          <cell r="U178" t="str">
            <v>Product</v>
          </cell>
          <cell r="V178" t="str">
            <v>Trans</v>
          </cell>
          <cell r="W178" t="str">
            <v>Date</v>
          </cell>
          <cell r="X178" t="str">
            <v>Journal ID</v>
          </cell>
          <cell r="Y178" t="str">
            <v>Monetary Amount</v>
          </cell>
          <cell r="Z178" t="str">
            <v>Statistic Amount</v>
          </cell>
          <cell r="AB178" t="str">
            <v>Account</v>
          </cell>
          <cell r="AC178" t="str">
            <v>Oper Unit</v>
          </cell>
          <cell r="AD178" t="str">
            <v>Product</v>
          </cell>
          <cell r="AE178" t="str">
            <v>Trans</v>
          </cell>
          <cell r="AF178" t="str">
            <v>Date</v>
          </cell>
          <cell r="AG178" t="str">
            <v>Journal ID</v>
          </cell>
          <cell r="AH178" t="str">
            <v>Monetary Amount</v>
          </cell>
          <cell r="AI178" t="str">
            <v>Statistic Amount</v>
          </cell>
          <cell r="AK178" t="str">
            <v>Account</v>
          </cell>
          <cell r="AL178" t="str">
            <v>Oper Unit</v>
          </cell>
          <cell r="AM178" t="str">
            <v>Product</v>
          </cell>
          <cell r="AN178" t="str">
            <v>Trans</v>
          </cell>
          <cell r="AO178" t="str">
            <v>Date</v>
          </cell>
          <cell r="AP178" t="str">
            <v>Journal ID</v>
          </cell>
          <cell r="AQ178" t="str">
            <v>Monetary Amount</v>
          </cell>
          <cell r="AR178" t="str">
            <v>Statistic Amount</v>
          </cell>
          <cell r="AT178" t="str">
            <v>Account</v>
          </cell>
          <cell r="AU178" t="str">
            <v>Oper Unit</v>
          </cell>
          <cell r="AV178" t="str">
            <v>Product</v>
          </cell>
          <cell r="AW178" t="str">
            <v>Trans</v>
          </cell>
          <cell r="AX178" t="str">
            <v>Date</v>
          </cell>
          <cell r="AY178" t="str">
            <v>Journal ID</v>
          </cell>
          <cell r="AZ178" t="str">
            <v>Monetary Amount</v>
          </cell>
          <cell r="BA178" t="str">
            <v>Statistic Amount</v>
          </cell>
          <cell r="BC178" t="str">
            <v>Account</v>
          </cell>
          <cell r="BD178" t="str">
            <v>Oper Unit</v>
          </cell>
          <cell r="BE178" t="str">
            <v>Product</v>
          </cell>
          <cell r="BF178" t="str">
            <v>Trans</v>
          </cell>
          <cell r="BG178" t="str">
            <v>Date</v>
          </cell>
          <cell r="BH178" t="str">
            <v>Journal ID</v>
          </cell>
          <cell r="BI178" t="str">
            <v>Monetary Amount</v>
          </cell>
          <cell r="BJ178" t="str">
            <v>Statistic Amount</v>
          </cell>
          <cell r="BL178" t="str">
            <v>Account</v>
          </cell>
          <cell r="BM178" t="str">
            <v>Oper Unit</v>
          </cell>
          <cell r="BN178" t="str">
            <v>Product</v>
          </cell>
          <cell r="BO178" t="str">
            <v>Trans</v>
          </cell>
          <cell r="BP178" t="str">
            <v>Date</v>
          </cell>
          <cell r="BQ178" t="str">
            <v>Journal ID</v>
          </cell>
          <cell r="BR178" t="str">
            <v>Monetary Amount</v>
          </cell>
          <cell r="BS178" t="str">
            <v>Statistic Amount</v>
          </cell>
          <cell r="BU178" t="str">
            <v>Account</v>
          </cell>
          <cell r="BV178" t="str">
            <v>Oper Unit</v>
          </cell>
          <cell r="BW178" t="str">
            <v>Product</v>
          </cell>
          <cell r="BX178" t="str">
            <v>Trans</v>
          </cell>
          <cell r="BY178" t="str">
            <v>Date</v>
          </cell>
          <cell r="BZ178" t="str">
            <v>Journal ID</v>
          </cell>
          <cell r="CA178" t="str">
            <v>Monetary Amount</v>
          </cell>
          <cell r="CB178" t="str">
            <v>Statistic Amount</v>
          </cell>
          <cell r="CD178" t="str">
            <v>Account</v>
          </cell>
          <cell r="CE178" t="str">
            <v>Oper Unit</v>
          </cell>
          <cell r="CF178" t="str">
            <v>Product</v>
          </cell>
          <cell r="CG178" t="str">
            <v>Trans</v>
          </cell>
          <cell r="CH178" t="str">
            <v>Date</v>
          </cell>
          <cell r="CI178" t="str">
            <v>Journal ID</v>
          </cell>
          <cell r="CJ178" t="str">
            <v>Monetary Amount</v>
          </cell>
          <cell r="CK178" t="str">
            <v>Statistic Amount</v>
          </cell>
          <cell r="CM178" t="str">
            <v>Account</v>
          </cell>
          <cell r="CN178" t="str">
            <v>Oper Unit</v>
          </cell>
          <cell r="CO178" t="str">
            <v>Product</v>
          </cell>
          <cell r="CP178" t="str">
            <v>Trans</v>
          </cell>
          <cell r="CQ178" t="str">
            <v>Date</v>
          </cell>
          <cell r="CR178" t="str">
            <v>Journal ID</v>
          </cell>
          <cell r="CS178" t="str">
            <v>Monetary Amount</v>
          </cell>
          <cell r="CT178" t="str">
            <v>Statistic Amount</v>
          </cell>
          <cell r="CV178" t="str">
            <v>Account</v>
          </cell>
          <cell r="CW178" t="str">
            <v>Oper Unit</v>
          </cell>
          <cell r="CX178" t="str">
            <v>Product</v>
          </cell>
          <cell r="CY178" t="str">
            <v>Trans</v>
          </cell>
          <cell r="CZ178" t="str">
            <v>Date</v>
          </cell>
          <cell r="DA178" t="str">
            <v>Journal ID</v>
          </cell>
          <cell r="DB178" t="str">
            <v>Monetary Amount</v>
          </cell>
          <cell r="DC178" t="str">
            <v>Statistic Amount</v>
          </cell>
          <cell r="DE178" t="str">
            <v>Account</v>
          </cell>
          <cell r="DF178" t="str">
            <v>Oper Unit</v>
          </cell>
          <cell r="DG178" t="str">
            <v>Product</v>
          </cell>
          <cell r="DH178" t="str">
            <v>Trans</v>
          </cell>
          <cell r="DI178" t="str">
            <v>Date</v>
          </cell>
          <cell r="DJ178" t="str">
            <v>Journal ID</v>
          </cell>
          <cell r="DK178" t="str">
            <v>Monetary Amount</v>
          </cell>
          <cell r="DL178" t="str">
            <v>Statistic Amount</v>
          </cell>
        </row>
        <row r="179">
          <cell r="K179">
            <v>1993</v>
          </cell>
          <cell r="M179">
            <v>200</v>
          </cell>
          <cell r="N179">
            <v>39629</v>
          </cell>
          <cell r="T179">
            <v>1993</v>
          </cell>
          <cell r="V179">
            <v>200</v>
          </cell>
          <cell r="W179">
            <v>39660</v>
          </cell>
          <cell r="AC179">
            <v>1993</v>
          </cell>
          <cell r="AE179">
            <v>200</v>
          </cell>
          <cell r="AF179">
            <v>39691</v>
          </cell>
          <cell r="AL179">
            <v>1993</v>
          </cell>
          <cell r="AN179">
            <v>200</v>
          </cell>
          <cell r="AO179">
            <v>39721</v>
          </cell>
          <cell r="AU179">
            <v>1993</v>
          </cell>
          <cell r="AW179">
            <v>200</v>
          </cell>
          <cell r="AX179">
            <v>39752</v>
          </cell>
          <cell r="BD179">
            <v>1993</v>
          </cell>
          <cell r="BF179">
            <v>200</v>
          </cell>
          <cell r="BG179">
            <v>39782</v>
          </cell>
          <cell r="BM179">
            <v>1993</v>
          </cell>
          <cell r="BO179">
            <v>200</v>
          </cell>
          <cell r="BP179">
            <v>39813</v>
          </cell>
          <cell r="BV179">
            <v>1993</v>
          </cell>
          <cell r="BX179">
            <v>200</v>
          </cell>
          <cell r="BY179">
            <v>39844</v>
          </cell>
          <cell r="CE179">
            <v>1993</v>
          </cell>
          <cell r="CG179">
            <v>200</v>
          </cell>
          <cell r="CH179">
            <v>39872</v>
          </cell>
          <cell r="CN179">
            <v>1993</v>
          </cell>
          <cell r="CP179">
            <v>200</v>
          </cell>
          <cell r="CQ179">
            <v>39903</v>
          </cell>
          <cell r="CW179">
            <v>1993</v>
          </cell>
          <cell r="CY179">
            <v>200</v>
          </cell>
          <cell r="CZ179">
            <v>39933</v>
          </cell>
          <cell r="DF179">
            <v>1993</v>
          </cell>
          <cell r="DH179">
            <v>200</v>
          </cell>
          <cell r="DI179">
            <v>39964</v>
          </cell>
        </row>
        <row r="180">
          <cell r="K180">
            <v>1943</v>
          </cell>
          <cell r="M180">
            <v>200</v>
          </cell>
          <cell r="N180">
            <v>39629</v>
          </cell>
          <cell r="T180">
            <v>1943</v>
          </cell>
          <cell r="V180">
            <v>200</v>
          </cell>
          <cell r="W180">
            <v>39660</v>
          </cell>
          <cell r="AC180">
            <v>1943</v>
          </cell>
          <cell r="AE180">
            <v>200</v>
          </cell>
          <cell r="AF180">
            <v>39691</v>
          </cell>
          <cell r="AL180">
            <v>1943</v>
          </cell>
          <cell r="AN180">
            <v>200</v>
          </cell>
          <cell r="AO180">
            <v>39721</v>
          </cell>
          <cell r="AU180">
            <v>1943</v>
          </cell>
          <cell r="AW180">
            <v>200</v>
          </cell>
          <cell r="AX180">
            <v>39752</v>
          </cell>
          <cell r="BD180">
            <v>1943</v>
          </cell>
          <cell r="BF180">
            <v>200</v>
          </cell>
          <cell r="BG180">
            <v>39782</v>
          </cell>
          <cell r="BM180">
            <v>1943</v>
          </cell>
          <cell r="BO180">
            <v>200</v>
          </cell>
          <cell r="BP180">
            <v>39813</v>
          </cell>
          <cell r="BV180">
            <v>1943</v>
          </cell>
          <cell r="BX180">
            <v>200</v>
          </cell>
          <cell r="BY180">
            <v>39844</v>
          </cell>
          <cell r="CE180">
            <v>1943</v>
          </cell>
          <cell r="CG180">
            <v>200</v>
          </cell>
          <cell r="CH180">
            <v>39872</v>
          </cell>
          <cell r="CN180">
            <v>1943</v>
          </cell>
          <cell r="CP180">
            <v>200</v>
          </cell>
          <cell r="CQ180">
            <v>39903</v>
          </cell>
          <cell r="CW180">
            <v>1943</v>
          </cell>
          <cell r="CY180">
            <v>200</v>
          </cell>
          <cell r="CZ180">
            <v>39933</v>
          </cell>
          <cell r="DF180">
            <v>1943</v>
          </cell>
          <cell r="DH180">
            <v>200</v>
          </cell>
          <cell r="DI180">
            <v>39964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Checks"/>
      <sheetName val="Report"/>
      <sheetName val="ROR-Model"/>
      <sheetName val="Adjustments"/>
      <sheetName val="Summaries"/>
      <sheetName val="compare07"/>
      <sheetName val="compare08"/>
      <sheetName val="compare"/>
      <sheetName val="Rate Base"/>
      <sheetName val="PROJECTED  EXPENSES."/>
      <sheetName val="Und Stor"/>
      <sheetName val="Wexpro"/>
      <sheetName val="ccs1"/>
      <sheetName val="RESERVE ACCRUAL"/>
      <sheetName val="Pipeline Integrity"/>
      <sheetName val="RB HISTORICAL DATA BASE"/>
      <sheetName val="Minimum Bills"/>
      <sheetName val="Taxes"/>
      <sheetName val="RB YE"/>
      <sheetName val="RB AVG"/>
      <sheetName val="Pipe Integrity"/>
      <sheetName val="Bank PTO"/>
      <sheetName val="Labor Ann"/>
      <sheetName val="Donations"/>
      <sheetName val="19-Advertising"/>
      <sheetName val="Incentive"/>
      <sheetName val="Phantom"/>
      <sheetName val="ST TAX"/>
      <sheetName val="R&amp;D FUNDS"/>
      <sheetName val="ACC 154 Accounting Adjustment"/>
      <sheetName val="Tickets"/>
      <sheetName val="Other Rev"/>
      <sheetName val="Revenue"/>
      <sheetName val="BOOKED JUN 07 REV"/>
      <sheetName val="GS-R_GS-C_REVRUN JUNE 07"/>
      <sheetName val="OLD GS-R_GS-C_REVRUN JUNE 07"/>
      <sheetName val="ORIGINALREVRUN JUNE 07"/>
      <sheetName val="FORECASTED REV DEC 2008 "/>
      <sheetName val="OLD FORECASTED REV DEC 2008 "/>
      <sheetName val="OLD FORECASTED REV JUN 2009 "/>
      <sheetName val="FORECASTED REV JUN 2009 "/>
      <sheetName val="NEW REV SUMMARY"/>
      <sheetName val="Industrial Cust"/>
      <sheetName val="AIRCRAFT"/>
      <sheetName val="IT REV"/>
      <sheetName val="OakCity"/>
      <sheetName val="Utah Bad Debt"/>
      <sheetName val="Capital Str"/>
      <sheetName val="Utah Allocation"/>
      <sheetName val="ALLOCATIONS&amp;PRETAX"/>
      <sheetName val="PRINT MACRO"/>
      <sheetName val="COS Input"/>
      <sheetName val="Dist Plant"/>
      <sheetName val="COS Alloc Factors"/>
      <sheetName val="COS Detail"/>
      <sheetName val="COS 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36">
          <cell r="G136">
            <v>33091094.1491757</v>
          </cell>
        </row>
        <row r="140">
          <cell r="G140">
            <v>673055.49115390005</v>
          </cell>
        </row>
      </sheetData>
      <sheetData sheetId="33">
        <row r="200">
          <cell r="F200">
            <v>102637995.27198403</v>
          </cell>
        </row>
        <row r="201">
          <cell r="F201">
            <v>564145900.1913532</v>
          </cell>
        </row>
        <row r="229">
          <cell r="F229">
            <v>0</v>
          </cell>
        </row>
        <row r="230">
          <cell r="F230">
            <v>0</v>
          </cell>
        </row>
        <row r="321">
          <cell r="F321">
            <v>34745</v>
          </cell>
        </row>
        <row r="323">
          <cell r="F323">
            <v>23998755.379092086</v>
          </cell>
        </row>
        <row r="351">
          <cell r="F351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2">
          <cell r="G22">
            <v>20520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trlProp" Target="../ctrlProps/ctrlProp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Relationship Id="rId4" Type="http://schemas.openxmlformats.org/officeDocument/2006/relationships/ctrlProp" Target="../ctrlProps/ctrlProp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Relationship Id="rId4" Type="http://schemas.openxmlformats.org/officeDocument/2006/relationships/ctrlProp" Target="../ctrlProps/ctrlProp1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73"/>
  <sheetViews>
    <sheetView topLeftCell="A61" workbookViewId="0">
      <selection activeCell="H23" sqref="H23"/>
    </sheetView>
  </sheetViews>
  <sheetFormatPr defaultRowHeight="12.75" x14ac:dyDescent="0.2"/>
  <cols>
    <col min="1" max="1" width="6.5703125" style="258" customWidth="1"/>
    <col min="2" max="2" width="3.7109375" style="258" customWidth="1"/>
    <col min="3" max="3" width="6.7109375" style="258" customWidth="1"/>
    <col min="4" max="4" width="38.7109375" style="258" customWidth="1"/>
    <col min="5" max="5" width="0.7109375" style="258" hidden="1" customWidth="1"/>
    <col min="6" max="6" width="16.28515625" style="258" bestFit="1" customWidth="1"/>
    <col min="7" max="7" width="13.7109375" style="258" customWidth="1"/>
    <col min="8" max="8" width="18" style="258" bestFit="1" customWidth="1"/>
    <col min="9" max="9" width="19.140625" style="258" bestFit="1" customWidth="1"/>
    <col min="10" max="10" width="15.140625" style="258" bestFit="1" customWidth="1"/>
    <col min="11" max="11" width="20.5703125" style="258" customWidth="1"/>
    <col min="12" max="12" width="14.42578125" style="258" bestFit="1" customWidth="1"/>
    <col min="13" max="13" width="12.7109375" style="258" bestFit="1" customWidth="1"/>
    <col min="14" max="14" width="13.42578125" style="258" bestFit="1" customWidth="1"/>
    <col min="15" max="15" width="6.42578125" style="258" customWidth="1"/>
    <col min="16" max="16" width="12" style="258" bestFit="1" customWidth="1"/>
    <col min="17" max="17" width="14" style="258" bestFit="1" customWidth="1"/>
    <col min="18" max="18" width="12.7109375" style="258" bestFit="1" customWidth="1"/>
    <col min="19" max="19" width="12" style="258" bestFit="1" customWidth="1"/>
    <col min="20" max="20" width="14.42578125" style="258" bestFit="1" customWidth="1"/>
    <col min="21" max="21" width="12" style="258" bestFit="1" customWidth="1"/>
    <col min="22" max="22" width="13.28515625" style="258" bestFit="1" customWidth="1"/>
    <col min="23" max="23" width="9.140625" style="258"/>
    <col min="24" max="30" width="13.7109375" style="258" customWidth="1"/>
    <col min="31" max="31" width="9.140625" style="258"/>
    <col min="32" max="38" width="13.7109375" style="258" customWidth="1"/>
    <col min="39" max="39" width="9.140625" style="258"/>
    <col min="40" max="46" width="13.7109375" style="258" customWidth="1"/>
    <col min="47" max="47" width="9.140625" style="258"/>
    <col min="48" max="48" width="13.42578125" style="258" bestFit="1" customWidth="1"/>
    <col min="49" max="49" width="12" style="258" bestFit="1" customWidth="1"/>
    <col min="50" max="50" width="11.140625" style="258" bestFit="1" customWidth="1"/>
    <col min="51" max="52" width="13.42578125" style="258" bestFit="1" customWidth="1"/>
    <col min="53" max="53" width="12.7109375" style="258" bestFit="1" customWidth="1"/>
    <col min="54" max="54" width="13.42578125" style="258" bestFit="1" customWidth="1"/>
    <col min="55" max="55" width="9.140625" style="258"/>
    <col min="56" max="62" width="13.7109375" style="258" customWidth="1"/>
    <col min="63" max="63" width="9.140625" style="258"/>
    <col min="64" max="64" width="13.42578125" style="258" bestFit="1" customWidth="1"/>
    <col min="65" max="65" width="14" style="258" bestFit="1" customWidth="1"/>
    <col min="66" max="66" width="12.7109375" style="258" bestFit="1" customWidth="1"/>
    <col min="67" max="67" width="13.42578125" style="258" bestFit="1" customWidth="1"/>
    <col min="68" max="68" width="14.42578125" style="258" bestFit="1" customWidth="1"/>
    <col min="69" max="69" width="12" style="258" bestFit="1" customWidth="1"/>
    <col min="70" max="70" width="13.42578125" style="258" bestFit="1" customWidth="1"/>
    <col min="71" max="16384" width="9.140625" style="258"/>
  </cols>
  <sheetData>
    <row r="1" spans="1:15" s="8" customFormat="1" ht="15.75" x14ac:dyDescent="0.25">
      <c r="L1" s="571" t="s">
        <v>212</v>
      </c>
    </row>
    <row r="2" spans="1:15" s="8" customFormat="1" ht="15.75" x14ac:dyDescent="0.25">
      <c r="L2" s="571" t="s">
        <v>730</v>
      </c>
    </row>
    <row r="3" spans="1:15" s="8" customFormat="1" ht="15.75" x14ac:dyDescent="0.25">
      <c r="L3" s="571" t="s">
        <v>410</v>
      </c>
    </row>
    <row r="4" spans="1:15" s="8" customFormat="1" ht="26.25" x14ac:dyDescent="0.4">
      <c r="A4" s="1"/>
      <c r="K4" s="253"/>
    </row>
    <row r="5" spans="1:15" s="8" customFormat="1" ht="15.75" x14ac:dyDescent="0.2">
      <c r="A5" s="875" t="s">
        <v>408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</row>
    <row r="6" spans="1:15" s="8" customFormat="1" ht="15.75" x14ac:dyDescent="0.2">
      <c r="A6" s="875" t="s">
        <v>698</v>
      </c>
      <c r="B6" s="875"/>
      <c r="C6" s="875"/>
      <c r="D6" s="875"/>
      <c r="E6" s="875"/>
      <c r="F6" s="875"/>
      <c r="G6" s="875"/>
      <c r="H6" s="875"/>
      <c r="I6" s="875"/>
      <c r="J6" s="875"/>
      <c r="K6" s="875"/>
      <c r="L6" s="875"/>
    </row>
    <row r="7" spans="1:15" s="8" customFormat="1" ht="15.75" x14ac:dyDescent="0.2">
      <c r="A7" s="875" t="s">
        <v>749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</row>
    <row r="9" spans="1:15" s="725" customFormat="1" ht="15.75" x14ac:dyDescent="0.2">
      <c r="B9" s="877" t="s">
        <v>0</v>
      </c>
      <c r="C9" s="877"/>
      <c r="D9" s="877"/>
      <c r="E9" s="727"/>
      <c r="F9" s="727" t="s">
        <v>1</v>
      </c>
      <c r="G9" s="727" t="s">
        <v>205</v>
      </c>
      <c r="H9" s="727" t="s">
        <v>204</v>
      </c>
      <c r="I9" s="727" t="s">
        <v>2</v>
      </c>
      <c r="J9" s="727" t="s">
        <v>208</v>
      </c>
      <c r="K9" s="726" t="s">
        <v>209</v>
      </c>
      <c r="L9" s="727" t="s">
        <v>210</v>
      </c>
      <c r="M9"/>
      <c r="N9"/>
      <c r="O9" s="745"/>
    </row>
    <row r="10" spans="1:15" s="725" customFormat="1" x14ac:dyDescent="0.2">
      <c r="A10" s="746"/>
      <c r="B10" s="736"/>
      <c r="C10" s="736"/>
      <c r="D10" s="736"/>
      <c r="E10" s="239"/>
      <c r="F10" s="239" t="s">
        <v>243</v>
      </c>
      <c r="G10" s="239"/>
      <c r="H10" s="239" t="s">
        <v>244</v>
      </c>
      <c r="I10" s="239" t="s">
        <v>245</v>
      </c>
      <c r="J10" s="239" t="s">
        <v>27</v>
      </c>
      <c r="K10" s="239"/>
      <c r="L10" s="239" t="str">
        <f>+J10</f>
        <v>Utah</v>
      </c>
      <c r="M10"/>
      <c r="N10"/>
    </row>
    <row r="11" spans="1:15" s="725" customFormat="1" x14ac:dyDescent="0.2">
      <c r="A11" s="746"/>
      <c r="B11" s="736"/>
      <c r="C11" s="736"/>
      <c r="D11" s="736"/>
      <c r="E11"/>
      <c r="F11" s="239" t="s">
        <v>246</v>
      </c>
      <c r="G11" s="239" t="s">
        <v>247</v>
      </c>
      <c r="H11" s="239" t="s">
        <v>248</v>
      </c>
      <c r="I11" s="239" t="s">
        <v>249</v>
      </c>
      <c r="J11" s="239" t="s">
        <v>250</v>
      </c>
      <c r="K11" s="239"/>
      <c r="L11" s="239" t="s">
        <v>250</v>
      </c>
      <c r="M11"/>
      <c r="N11"/>
    </row>
    <row r="12" spans="1:15" s="725" customFormat="1" ht="13.5" thickBot="1" x14ac:dyDescent="0.25">
      <c r="A12" s="747"/>
      <c r="B12" s="876" t="s">
        <v>5</v>
      </c>
      <c r="C12" s="876"/>
      <c r="D12" s="876"/>
      <c r="E12"/>
      <c r="F12" s="731">
        <v>42369</v>
      </c>
      <c r="G12" s="732" t="s">
        <v>28</v>
      </c>
      <c r="H12" s="732" t="s">
        <v>6</v>
      </c>
      <c r="I12" s="732" t="s">
        <v>28</v>
      </c>
      <c r="J12" s="240" t="s">
        <v>251</v>
      </c>
      <c r="K12" s="240" t="s">
        <v>252</v>
      </c>
      <c r="L12" s="240" t="s">
        <v>28</v>
      </c>
      <c r="M12"/>
      <c r="N12"/>
    </row>
    <row r="13" spans="1:15" s="725" customFormat="1" x14ac:dyDescent="0.2">
      <c r="A13" s="747"/>
      <c r="B13" s="239"/>
      <c r="C13" s="239"/>
      <c r="D13" s="239"/>
      <c r="E13"/>
      <c r="F13" s="733"/>
      <c r="G13" s="733"/>
      <c r="H13" s="733"/>
      <c r="I13" s="733"/>
      <c r="J13" s="239"/>
      <c r="K13" s="239"/>
      <c r="L13" s="239"/>
      <c r="M13"/>
      <c r="N13"/>
    </row>
    <row r="14" spans="1:15" s="725" customFormat="1" x14ac:dyDescent="0.2">
      <c r="A14" s="747">
        <v>1</v>
      </c>
      <c r="B14" s="748" t="s">
        <v>253</v>
      </c>
      <c r="C14" s="727"/>
      <c r="D14" s="727"/>
      <c r="E14"/>
      <c r="F14" s="749"/>
      <c r="G14" s="750"/>
      <c r="I14" s="749"/>
      <c r="J14" s="749"/>
      <c r="K14" s="20"/>
      <c r="L14" s="734"/>
      <c r="M14"/>
      <c r="N14"/>
    </row>
    <row r="15" spans="1:15" s="725" customFormat="1" x14ac:dyDescent="0.2">
      <c r="A15" s="747"/>
      <c r="B15" s="239"/>
      <c r="C15" s="239"/>
      <c r="D15" s="727"/>
      <c r="E15"/>
      <c r="F15" s="239"/>
      <c r="G15" s="239"/>
      <c r="H15" s="239"/>
      <c r="I15" s="239"/>
      <c r="J15" s="735"/>
      <c r="K15" s="734"/>
      <c r="L15" s="734"/>
      <c r="M15"/>
      <c r="N15"/>
      <c r="O15" s="750"/>
    </row>
    <row r="16" spans="1:15" s="725" customFormat="1" x14ac:dyDescent="0.2">
      <c r="A16" s="747">
        <f>+A14+1</f>
        <v>2</v>
      </c>
      <c r="B16" s="736" t="s">
        <v>254</v>
      </c>
      <c r="C16" s="735"/>
      <c r="D16" s="735"/>
      <c r="E16"/>
      <c r="F16" s="735"/>
      <c r="G16" s="735"/>
      <c r="H16" s="735"/>
      <c r="I16" s="735"/>
      <c r="J16" s="735"/>
      <c r="K16" s="735"/>
      <c r="L16" s="734"/>
      <c r="M16"/>
      <c r="N16"/>
    </row>
    <row r="17" spans="1:18" s="725" customFormat="1" x14ac:dyDescent="0.2">
      <c r="A17" s="747">
        <f t="shared" ref="A17:A22" si="0">+A16+1</f>
        <v>3</v>
      </c>
      <c r="B17" s="736"/>
      <c r="C17" s="735"/>
      <c r="D17" s="735" t="s">
        <v>255</v>
      </c>
      <c r="E17"/>
      <c r="F17" s="751">
        <v>353918860.68919128</v>
      </c>
      <c r="G17" s="751">
        <v>-14990887.630845144</v>
      </c>
      <c r="H17" s="751">
        <v>0</v>
      </c>
      <c r="I17" s="751">
        <v>338927973.05834615</v>
      </c>
      <c r="J17" s="751">
        <v>338927973.05834615</v>
      </c>
      <c r="K17" s="736">
        <v>22233115.190741755</v>
      </c>
      <c r="L17" s="734">
        <f>SUM(J17:K17)</f>
        <v>361161088.24908793</v>
      </c>
      <c r="M17"/>
      <c r="N17"/>
      <c r="O17" s="750"/>
      <c r="R17" s="750"/>
    </row>
    <row r="18" spans="1:18" s="725" customFormat="1" x14ac:dyDescent="0.2">
      <c r="A18" s="747">
        <f t="shared" si="0"/>
        <v>4</v>
      </c>
      <c r="B18" s="735"/>
      <c r="C18" s="735"/>
      <c r="D18" s="735" t="s">
        <v>256</v>
      </c>
      <c r="E18"/>
      <c r="F18" s="751">
        <v>87553957.885457098</v>
      </c>
      <c r="G18" s="751">
        <v>26769867.364542872</v>
      </c>
      <c r="H18" s="751">
        <v>0</v>
      </c>
      <c r="I18" s="751">
        <v>114323825.24999997</v>
      </c>
      <c r="J18" s="735"/>
      <c r="K18" s="735"/>
      <c r="L18" s="734">
        <f>SUM(J18:K18)</f>
        <v>0</v>
      </c>
      <c r="M18"/>
      <c r="N18"/>
      <c r="O18" s="750"/>
    </row>
    <row r="19" spans="1:18" s="725" customFormat="1" x14ac:dyDescent="0.2">
      <c r="A19" s="747">
        <f t="shared" si="0"/>
        <v>5</v>
      </c>
      <c r="B19" s="736"/>
      <c r="C19" s="735"/>
      <c r="D19" s="735" t="s">
        <v>257</v>
      </c>
      <c r="E19"/>
      <c r="F19" s="751">
        <v>450667349.05535156</v>
      </c>
      <c r="G19" s="751">
        <v>-8339684.045351591</v>
      </c>
      <c r="H19" s="751">
        <v>0</v>
      </c>
      <c r="I19" s="751">
        <v>442327665.00999999</v>
      </c>
      <c r="J19" s="735"/>
      <c r="K19" s="734"/>
      <c r="L19" s="734">
        <f>SUM(J19:K19)</f>
        <v>0</v>
      </c>
      <c r="M19"/>
      <c r="N19"/>
      <c r="O19" s="750"/>
    </row>
    <row r="20" spans="1:18" s="725" customFormat="1" x14ac:dyDescent="0.2">
      <c r="A20" s="747">
        <f t="shared" si="0"/>
        <v>6</v>
      </c>
      <c r="B20" s="736"/>
      <c r="C20" s="735"/>
      <c r="D20" s="735" t="s">
        <v>258</v>
      </c>
      <c r="E20"/>
      <c r="F20" s="751">
        <v>20785521.949809302</v>
      </c>
      <c r="G20" s="751">
        <v>0</v>
      </c>
      <c r="H20" s="751">
        <v>0</v>
      </c>
      <c r="I20" s="751">
        <v>20785521.949809302</v>
      </c>
      <c r="J20" s="735"/>
      <c r="K20" s="734"/>
      <c r="L20" s="734">
        <f>SUM(J20:K20)</f>
        <v>0</v>
      </c>
      <c r="M20"/>
      <c r="N20"/>
      <c r="O20" s="750"/>
    </row>
    <row r="21" spans="1:18" s="725" customFormat="1" ht="13.5" thickBot="1" x14ac:dyDescent="0.25">
      <c r="A21" s="747">
        <f t="shared" si="0"/>
        <v>7</v>
      </c>
      <c r="B21" s="736"/>
      <c r="C21" s="735"/>
      <c r="D21" s="735" t="s">
        <v>259</v>
      </c>
      <c r="E21"/>
      <c r="F21" s="751">
        <v>4702749.8101907</v>
      </c>
      <c r="G21" s="751">
        <v>0</v>
      </c>
      <c r="H21" s="751">
        <v>0</v>
      </c>
      <c r="I21" s="751">
        <v>4702749.8101907</v>
      </c>
      <c r="J21" s="735">
        <v>4601764.01</v>
      </c>
      <c r="K21" s="734"/>
      <c r="L21" s="734">
        <f>SUM(J21:K21)</f>
        <v>4601764.01</v>
      </c>
      <c r="M21"/>
      <c r="N21"/>
      <c r="O21" s="750"/>
    </row>
    <row r="22" spans="1:18" s="725" customFormat="1" x14ac:dyDescent="0.2">
      <c r="A22" s="747">
        <f t="shared" si="0"/>
        <v>8</v>
      </c>
      <c r="B22" s="736"/>
      <c r="C22" s="736" t="s">
        <v>260</v>
      </c>
      <c r="D22" s="735"/>
      <c r="E22"/>
      <c r="F22" s="737">
        <f>SUM(F17:F21)</f>
        <v>917628439.38999987</v>
      </c>
      <c r="G22" s="737">
        <f t="shared" ref="G22:J22" si="1">SUM(G17:G21)</f>
        <v>3439295.6883461364</v>
      </c>
      <c r="H22" s="737">
        <f t="shared" si="1"/>
        <v>0</v>
      </c>
      <c r="I22" s="737">
        <f t="shared" si="1"/>
        <v>921067735.07834613</v>
      </c>
      <c r="J22" s="737">
        <f t="shared" si="1"/>
        <v>343529737.06834614</v>
      </c>
      <c r="K22" s="737">
        <f t="shared" ref="K22:L22" si="2">SUM(K17:K21)</f>
        <v>22233115.190741755</v>
      </c>
      <c r="L22" s="737">
        <f t="shared" si="2"/>
        <v>365762852.25908792</v>
      </c>
      <c r="M22"/>
      <c r="N22"/>
      <c r="O22" s="750"/>
    </row>
    <row r="23" spans="1:18" s="725" customFormat="1" x14ac:dyDescent="0.2">
      <c r="A23" s="747"/>
      <c r="B23" s="736"/>
      <c r="C23" s="735"/>
      <c r="D23" s="735"/>
      <c r="E23"/>
      <c r="F23" s="735"/>
      <c r="G23" s="735"/>
      <c r="H23" s="735"/>
      <c r="I23" s="735"/>
      <c r="J23" s="735"/>
      <c r="K23" s="734"/>
      <c r="L23" s="734"/>
      <c r="M23"/>
      <c r="N23"/>
      <c r="O23" s="750"/>
    </row>
    <row r="24" spans="1:18" s="725" customFormat="1" x14ac:dyDescent="0.2">
      <c r="A24" s="747">
        <f>+A22+1</f>
        <v>9</v>
      </c>
      <c r="B24" s="736" t="s">
        <v>261</v>
      </c>
      <c r="C24" s="735"/>
      <c r="D24" s="735"/>
      <c r="E24"/>
      <c r="F24" s="735"/>
      <c r="G24" s="735"/>
      <c r="H24" s="735"/>
      <c r="I24" s="735"/>
      <c r="J24" s="735"/>
      <c r="K24" s="734"/>
      <c r="L24" s="734"/>
      <c r="M24"/>
      <c r="N24"/>
      <c r="O24" s="750"/>
    </row>
    <row r="25" spans="1:18" s="725" customFormat="1" x14ac:dyDescent="0.2">
      <c r="A25" s="747">
        <f>+A24+1</f>
        <v>10</v>
      </c>
      <c r="B25" s="736"/>
      <c r="C25" s="735" t="s">
        <v>262</v>
      </c>
      <c r="D25" s="735"/>
      <c r="E25"/>
      <c r="F25" s="735"/>
      <c r="G25" s="735"/>
      <c r="H25" s="735"/>
      <c r="I25" s="735"/>
      <c r="J25" s="735"/>
      <c r="K25" s="734"/>
      <c r="L25" s="734"/>
      <c r="M25"/>
      <c r="N25"/>
      <c r="O25" s="750"/>
    </row>
    <row r="26" spans="1:18" s="725" customFormat="1" x14ac:dyDescent="0.2">
      <c r="A26" s="747">
        <f>+A25+1</f>
        <v>11</v>
      </c>
      <c r="B26" s="736"/>
      <c r="C26" s="735"/>
      <c r="D26" s="735" t="s">
        <v>27</v>
      </c>
      <c r="E26"/>
      <c r="F26" s="751">
        <v>539464029.4232024</v>
      </c>
      <c r="G26" s="751">
        <v>37225015.583235882</v>
      </c>
      <c r="H26" s="751">
        <v>0</v>
      </c>
      <c r="I26" s="751">
        <v>576689045.00643826</v>
      </c>
      <c r="J26" s="735"/>
      <c r="K26" s="734"/>
      <c r="L26" s="734">
        <f>SUM(J26:K26)</f>
        <v>0</v>
      </c>
      <c r="M26"/>
      <c r="N26"/>
      <c r="O26" s="750"/>
    </row>
    <row r="27" spans="1:18" s="725" customFormat="1" ht="13.5" thickBot="1" x14ac:dyDescent="0.25">
      <c r="A27" s="747">
        <f>+A26+1</f>
        <v>12</v>
      </c>
      <c r="B27" s="736"/>
      <c r="C27" s="735"/>
      <c r="D27" s="735" t="s">
        <v>26</v>
      </c>
      <c r="E27"/>
      <c r="F27" s="751">
        <v>19542799.467415601</v>
      </c>
      <c r="G27" s="751">
        <v>-18794832.264044601</v>
      </c>
      <c r="H27" s="751">
        <v>0</v>
      </c>
      <c r="I27" s="751">
        <v>747967.20337099954</v>
      </c>
      <c r="J27" s="735"/>
      <c r="K27" s="734"/>
      <c r="L27" s="734">
        <f>SUM(J27:K27)</f>
        <v>0</v>
      </c>
      <c r="M27"/>
      <c r="N27"/>
      <c r="O27" s="750"/>
    </row>
    <row r="28" spans="1:18" s="725" customFormat="1" x14ac:dyDescent="0.2">
      <c r="A28" s="747">
        <f>+A27+1</f>
        <v>13</v>
      </c>
      <c r="B28" s="736"/>
      <c r="C28" s="735"/>
      <c r="D28" s="735" t="s">
        <v>28</v>
      </c>
      <c r="E28"/>
      <c r="F28" s="737">
        <f>SUM(F26:F27)</f>
        <v>559006828.89061797</v>
      </c>
      <c r="G28" s="737">
        <f t="shared" ref="G28:J28" si="3">SUM(G26:G27)</f>
        <v>18430183.319191281</v>
      </c>
      <c r="H28" s="737">
        <f t="shared" si="3"/>
        <v>0</v>
      </c>
      <c r="I28" s="737">
        <f t="shared" si="3"/>
        <v>577437012.2098093</v>
      </c>
      <c r="J28" s="737">
        <f t="shared" si="3"/>
        <v>0</v>
      </c>
      <c r="K28" s="737">
        <f t="shared" ref="K28:L28" si="4">SUM(K26:K27)</f>
        <v>0</v>
      </c>
      <c r="L28" s="737">
        <f t="shared" si="4"/>
        <v>0</v>
      </c>
      <c r="M28"/>
      <c r="N28"/>
      <c r="O28" s="750"/>
    </row>
    <row r="29" spans="1:18" s="725" customFormat="1" x14ac:dyDescent="0.2">
      <c r="A29" s="747"/>
      <c r="B29" s="736"/>
      <c r="C29" s="735"/>
      <c r="D29" s="735"/>
      <c r="E29"/>
      <c r="F29" s="735"/>
      <c r="G29" s="735"/>
      <c r="H29" s="735"/>
      <c r="I29" s="735"/>
      <c r="J29" s="735"/>
      <c r="K29" s="735"/>
      <c r="L29" s="735"/>
      <c r="M29"/>
      <c r="N29"/>
      <c r="O29" s="750"/>
    </row>
    <row r="30" spans="1:18" s="725" customFormat="1" x14ac:dyDescent="0.2">
      <c r="A30" s="747">
        <f>A28+1</f>
        <v>14</v>
      </c>
      <c r="B30" s="736"/>
      <c r="C30" s="735" t="s">
        <v>263</v>
      </c>
      <c r="D30" s="735"/>
      <c r="E30"/>
      <c r="F30" s="735"/>
      <c r="G30" s="735"/>
      <c r="H30" s="735"/>
      <c r="I30" s="735"/>
      <c r="J30" s="735"/>
      <c r="K30" s="734"/>
      <c r="L30" s="734"/>
      <c r="M30"/>
      <c r="N30"/>
      <c r="O30" s="750"/>
    </row>
    <row r="31" spans="1:18" s="725" customFormat="1" x14ac:dyDescent="0.2">
      <c r="A31" s="747">
        <f t="shared" ref="A31:A36" si="5">+A30+1</f>
        <v>15</v>
      </c>
      <c r="B31" s="736"/>
      <c r="C31" s="735"/>
      <c r="D31" s="735" t="s">
        <v>63</v>
      </c>
      <c r="E31"/>
      <c r="F31" s="751">
        <v>-497458.97000000003</v>
      </c>
      <c r="G31" s="751">
        <v>75508.916147599986</v>
      </c>
      <c r="H31" s="751">
        <v>0</v>
      </c>
      <c r="I31" s="751">
        <v>-421950.05385240004</v>
      </c>
      <c r="J31" s="751">
        <v>-406645.42716479703</v>
      </c>
      <c r="K31" s="734"/>
      <c r="L31" s="734">
        <f>SUM(J31:K31)</f>
        <v>-406645.42716479703</v>
      </c>
      <c r="M31"/>
      <c r="N31"/>
      <c r="O31" s="750"/>
    </row>
    <row r="32" spans="1:18" s="725" customFormat="1" x14ac:dyDescent="0.2">
      <c r="A32" s="747">
        <f t="shared" si="5"/>
        <v>16</v>
      </c>
      <c r="B32" s="736"/>
      <c r="C32" s="735"/>
      <c r="D32" s="735" t="s">
        <v>264</v>
      </c>
      <c r="E32"/>
      <c r="F32" s="751">
        <v>58606964.109999999</v>
      </c>
      <c r="G32" s="751">
        <v>2253301.4770417293</v>
      </c>
      <c r="H32" s="751">
        <v>0</v>
      </c>
      <c r="I32" s="751">
        <v>60860265.587041736</v>
      </c>
      <c r="J32" s="751">
        <v>57577416.477315292</v>
      </c>
      <c r="K32" s="734"/>
      <c r="L32" s="734">
        <f>SUM(J32:K32)</f>
        <v>57577416.477315292</v>
      </c>
      <c r="M32"/>
      <c r="N32"/>
      <c r="O32" s="750"/>
    </row>
    <row r="33" spans="1:15" s="725" customFormat="1" x14ac:dyDescent="0.2">
      <c r="A33" s="747">
        <f t="shared" si="5"/>
        <v>17</v>
      </c>
      <c r="B33" s="736"/>
      <c r="C33" s="735"/>
      <c r="D33" s="735" t="s">
        <v>292</v>
      </c>
      <c r="E33"/>
      <c r="F33" s="751">
        <v>25184307.27</v>
      </c>
      <c r="G33" s="751">
        <v>-322267.42638155131</v>
      </c>
      <c r="H33" s="751">
        <v>0</v>
      </c>
      <c r="I33" s="751">
        <v>24862039.843618449</v>
      </c>
      <c r="J33" s="751">
        <v>23954596.502996601</v>
      </c>
      <c r="K33" s="735">
        <v>40121.311336165891</v>
      </c>
      <c r="L33" s="734">
        <f>SUM(J33:K33)</f>
        <v>23994717.814332768</v>
      </c>
      <c r="M33"/>
      <c r="N33"/>
      <c r="O33" s="750"/>
    </row>
    <row r="34" spans="1:15" s="725" customFormat="1" x14ac:dyDescent="0.2">
      <c r="A34" s="747">
        <f t="shared" si="5"/>
        <v>18</v>
      </c>
      <c r="B34" s="736"/>
      <c r="C34" s="735"/>
      <c r="D34" s="735" t="s">
        <v>265</v>
      </c>
      <c r="E34"/>
      <c r="F34" s="751">
        <v>28641930.210000001</v>
      </c>
      <c r="G34" s="751">
        <v>-23203358.390691914</v>
      </c>
      <c r="H34" s="751">
        <v>0</v>
      </c>
      <c r="I34" s="751">
        <v>5438571.8193080826</v>
      </c>
      <c r="J34" s="751">
        <v>5278520.0640770551</v>
      </c>
      <c r="K34" s="734"/>
      <c r="L34" s="734">
        <f>SUM(J34:K34)</f>
        <v>5278520.0640770551</v>
      </c>
      <c r="M34"/>
      <c r="N34"/>
      <c r="O34" s="750"/>
    </row>
    <row r="35" spans="1:15" s="725" customFormat="1" ht="13.5" thickBot="1" x14ac:dyDescent="0.25">
      <c r="A35" s="747">
        <f t="shared" si="5"/>
        <v>19</v>
      </c>
      <c r="B35" s="736"/>
      <c r="C35" s="735"/>
      <c r="D35" s="735" t="s">
        <v>266</v>
      </c>
      <c r="E35"/>
      <c r="F35" s="751">
        <v>50550710.380000003</v>
      </c>
      <c r="G35" s="751">
        <v>-1799366.5749203688</v>
      </c>
      <c r="H35" s="751">
        <v>0</v>
      </c>
      <c r="I35" s="751">
        <v>48751343.805079632</v>
      </c>
      <c r="J35" s="751">
        <v>46535423.255857266</v>
      </c>
      <c r="K35" s="734"/>
      <c r="L35" s="734">
        <f>SUM(J35:K35)</f>
        <v>46535423.255857266</v>
      </c>
      <c r="M35"/>
      <c r="N35"/>
      <c r="O35" s="750"/>
    </row>
    <row r="36" spans="1:15" s="725" customFormat="1" x14ac:dyDescent="0.2">
      <c r="A36" s="747">
        <f t="shared" si="5"/>
        <v>20</v>
      </c>
      <c r="B36" s="736"/>
      <c r="C36" s="735"/>
      <c r="D36" s="735" t="s">
        <v>267</v>
      </c>
      <c r="E36"/>
      <c r="F36" s="737">
        <f>SUM(F31:F35)</f>
        <v>162486453</v>
      </c>
      <c r="G36" s="737">
        <f t="shared" ref="G36:J36" si="6">SUM(G31:G35)</f>
        <v>-22996181.998804502</v>
      </c>
      <c r="H36" s="737">
        <f t="shared" si="6"/>
        <v>0</v>
      </c>
      <c r="I36" s="737">
        <f t="shared" si="6"/>
        <v>139490271.00119549</v>
      </c>
      <c r="J36" s="737">
        <f t="shared" si="6"/>
        <v>132939310.87308142</v>
      </c>
      <c r="K36" s="737">
        <f t="shared" ref="K36:L36" si="7">SUM(K31:K35)</f>
        <v>40121.311336165891</v>
      </c>
      <c r="L36" s="737">
        <f t="shared" si="7"/>
        <v>132979432.18441758</v>
      </c>
      <c r="M36"/>
      <c r="N36"/>
      <c r="O36" s="750"/>
    </row>
    <row r="37" spans="1:15" s="725" customFormat="1" x14ac:dyDescent="0.2">
      <c r="A37" s="747"/>
      <c r="B37" s="736"/>
      <c r="C37" s="735"/>
      <c r="D37" s="735"/>
      <c r="E37"/>
      <c r="F37" s="735"/>
      <c r="G37" s="735"/>
      <c r="H37" s="735"/>
      <c r="I37" s="735"/>
      <c r="J37" s="752"/>
      <c r="K37" s="738"/>
      <c r="L37" s="734"/>
      <c r="M37"/>
      <c r="N37"/>
      <c r="O37" s="750"/>
    </row>
    <row r="38" spans="1:15" s="725" customFormat="1" x14ac:dyDescent="0.2">
      <c r="A38" s="747">
        <f>+A36+1</f>
        <v>21</v>
      </c>
      <c r="B38" s="736"/>
      <c r="C38" s="735" t="s">
        <v>268</v>
      </c>
      <c r="D38" s="735"/>
      <c r="E38"/>
      <c r="F38" s="735"/>
      <c r="G38" s="735"/>
      <c r="H38" s="735"/>
      <c r="I38" s="735"/>
      <c r="J38" s="735"/>
      <c r="K38" s="734"/>
      <c r="L38" s="734"/>
      <c r="M38"/>
      <c r="N38"/>
      <c r="O38" s="750"/>
    </row>
    <row r="39" spans="1:15" s="725" customFormat="1" x14ac:dyDescent="0.2">
      <c r="A39" s="747">
        <f>+A38+1</f>
        <v>22</v>
      </c>
      <c r="B39" s="736"/>
      <c r="C39" s="735"/>
      <c r="D39" s="735" t="s">
        <v>269</v>
      </c>
      <c r="E39"/>
      <c r="F39" s="751">
        <v>55107902.289999999</v>
      </c>
      <c r="G39" s="751">
        <v>14944654.830085842</v>
      </c>
      <c r="H39" s="751">
        <v>0</v>
      </c>
      <c r="I39" s="751">
        <v>70052557.120085835</v>
      </c>
      <c r="J39" s="751">
        <v>67584435.685741872</v>
      </c>
      <c r="K39" s="734"/>
      <c r="L39" s="734">
        <f>SUM(J39:K39)</f>
        <v>67584435.685741872</v>
      </c>
      <c r="M39"/>
      <c r="N39"/>
      <c r="O39" s="750"/>
    </row>
    <row r="40" spans="1:15" s="725" customFormat="1" x14ac:dyDescent="0.2">
      <c r="A40" s="747">
        <f>+A39+1</f>
        <v>23</v>
      </c>
      <c r="B40" s="736"/>
      <c r="C40" s="735"/>
      <c r="D40" s="735" t="s">
        <v>270</v>
      </c>
      <c r="E40"/>
      <c r="F40" s="751">
        <v>19311668.809999999</v>
      </c>
      <c r="G40" s="751">
        <v>3691395.460218275</v>
      </c>
      <c r="H40" s="751">
        <v>0</v>
      </c>
      <c r="I40" s="751">
        <v>23003064.270218275</v>
      </c>
      <c r="J40" s="751">
        <v>21988639.830860991</v>
      </c>
      <c r="K40" s="734"/>
      <c r="L40" s="734">
        <f>SUM(J40:K40)</f>
        <v>21988639.830860991</v>
      </c>
      <c r="M40"/>
      <c r="N40"/>
      <c r="O40" s="750"/>
    </row>
    <row r="41" spans="1:15" s="725" customFormat="1" ht="13.5" thickBot="1" x14ac:dyDescent="0.25">
      <c r="A41" s="747">
        <f>+A40+1</f>
        <v>24</v>
      </c>
      <c r="B41" s="736"/>
      <c r="C41" s="735"/>
      <c r="D41" s="735" t="s">
        <v>271</v>
      </c>
      <c r="E41"/>
      <c r="F41" s="751">
        <v>35368434.879999988</v>
      </c>
      <c r="G41" s="751">
        <v>-4047697.6845398354</v>
      </c>
      <c r="H41" s="751">
        <v>-1130993.0742799342</v>
      </c>
      <c r="I41" s="751">
        <v>30189744.121180221</v>
      </c>
      <c r="J41" s="751">
        <v>34344274.545558386</v>
      </c>
      <c r="K41" s="735">
        <v>8450060.4279571641</v>
      </c>
      <c r="L41" s="734">
        <f>SUM(J41:K41)</f>
        <v>42794334.973515548</v>
      </c>
      <c r="M41"/>
      <c r="N41"/>
      <c r="O41" s="750"/>
    </row>
    <row r="42" spans="1:15" s="725" customFormat="1" x14ac:dyDescent="0.2">
      <c r="A42" s="747">
        <f>+A41+1</f>
        <v>25</v>
      </c>
      <c r="B42" s="736"/>
      <c r="C42" s="735"/>
      <c r="D42" s="735" t="s">
        <v>272</v>
      </c>
      <c r="E42"/>
      <c r="F42" s="737">
        <f>SUM(F39:F41)</f>
        <v>109788005.97999999</v>
      </c>
      <c r="G42" s="737">
        <f t="shared" ref="G42:J42" si="8">SUM(G39:G41)</f>
        <v>14588352.605764281</v>
      </c>
      <c r="H42" s="737">
        <f t="shared" si="8"/>
        <v>-1130993.0742799342</v>
      </c>
      <c r="I42" s="737">
        <f t="shared" si="8"/>
        <v>123245365.51148434</v>
      </c>
      <c r="J42" s="737">
        <f t="shared" si="8"/>
        <v>123917350.06216124</v>
      </c>
      <c r="K42" s="737">
        <f t="shared" ref="K42:L42" si="9">SUM(K39:K41)</f>
        <v>8450060.4279571641</v>
      </c>
      <c r="L42" s="737">
        <f t="shared" si="9"/>
        <v>132367410.49011841</v>
      </c>
      <c r="M42"/>
      <c r="N42"/>
      <c r="O42" s="750"/>
    </row>
    <row r="43" spans="1:15" s="725" customFormat="1" ht="6.95" customHeight="1" thickBot="1" x14ac:dyDescent="0.25">
      <c r="A43" s="747"/>
      <c r="B43" s="736"/>
      <c r="C43" s="735"/>
      <c r="D43" s="735"/>
      <c r="E43"/>
      <c r="F43" s="739"/>
      <c r="G43" s="739"/>
      <c r="H43" s="739"/>
      <c r="I43" s="739"/>
      <c r="J43" s="739"/>
      <c r="K43" s="739"/>
      <c r="L43" s="739"/>
      <c r="M43"/>
      <c r="N43"/>
      <c r="O43" s="750"/>
    </row>
    <row r="44" spans="1:15" s="725" customFormat="1" ht="6.95" customHeight="1" thickTop="1" x14ac:dyDescent="0.2">
      <c r="A44" s="747"/>
      <c r="B44" s="736"/>
      <c r="C44" s="735"/>
      <c r="D44" s="735"/>
      <c r="E44"/>
      <c r="F44" s="735"/>
      <c r="G44" s="735"/>
      <c r="H44" s="735"/>
      <c r="I44" s="735"/>
      <c r="J44" s="735"/>
      <c r="K44" s="734"/>
      <c r="L44" s="734"/>
      <c r="M44"/>
      <c r="N44"/>
      <c r="O44" s="750"/>
    </row>
    <row r="45" spans="1:15" s="725" customFormat="1" x14ac:dyDescent="0.2">
      <c r="A45" s="747">
        <f>+A42+1</f>
        <v>26</v>
      </c>
      <c r="B45" s="736"/>
      <c r="C45" s="736" t="s">
        <v>273</v>
      </c>
      <c r="D45" s="735"/>
      <c r="E45"/>
      <c r="F45" s="735">
        <f>F42+F36+F28</f>
        <v>831281287.87061799</v>
      </c>
      <c r="G45" s="735">
        <f>G42+G36+G28</f>
        <v>10022353.92615106</v>
      </c>
      <c r="H45" s="735">
        <f>H42+H36+H28</f>
        <v>-1130993.0742799342</v>
      </c>
      <c r="I45" s="735">
        <f>I42+I36+I28</f>
        <v>840172648.72248912</v>
      </c>
      <c r="J45" s="735">
        <f>J42+J36+J28</f>
        <v>256856660.93524265</v>
      </c>
      <c r="K45" s="734">
        <f t="shared" ref="K45:L45" si="10">+K28+K36+K42</f>
        <v>8490181.7392933294</v>
      </c>
      <c r="L45" s="734">
        <f t="shared" si="10"/>
        <v>265346842.67453599</v>
      </c>
      <c r="M45"/>
      <c r="N45"/>
      <c r="O45" s="750"/>
    </row>
    <row r="46" spans="1:15" s="725" customFormat="1" ht="6.95" customHeight="1" thickBot="1" x14ac:dyDescent="0.25">
      <c r="A46" s="747"/>
      <c r="B46" s="736"/>
      <c r="C46" s="735"/>
      <c r="D46" s="735"/>
      <c r="E46"/>
      <c r="F46" s="739"/>
      <c r="G46" s="739"/>
      <c r="H46" s="739"/>
      <c r="I46" s="739"/>
      <c r="J46" s="739"/>
      <c r="K46" s="739"/>
      <c r="L46" s="739"/>
      <c r="M46"/>
      <c r="N46"/>
      <c r="O46" s="750"/>
    </row>
    <row r="47" spans="1:15" s="725" customFormat="1" ht="6.95" customHeight="1" thickTop="1" x14ac:dyDescent="0.2">
      <c r="A47" s="747"/>
      <c r="B47" s="736"/>
      <c r="C47" s="735"/>
      <c r="D47" s="735"/>
      <c r="E47"/>
      <c r="F47" s="735"/>
      <c r="G47" s="735"/>
      <c r="H47" s="735"/>
      <c r="I47" s="735"/>
      <c r="J47" s="735"/>
      <c r="K47" s="734"/>
      <c r="L47" s="734"/>
      <c r="M47"/>
      <c r="N47"/>
      <c r="O47" s="750"/>
    </row>
    <row r="48" spans="1:15" s="725" customFormat="1" x14ac:dyDescent="0.2">
      <c r="A48" s="747">
        <f>+A45+1</f>
        <v>27</v>
      </c>
      <c r="B48" s="736" t="s">
        <v>274</v>
      </c>
      <c r="C48" s="735"/>
      <c r="D48" s="735"/>
      <c r="E48"/>
      <c r="F48" s="735">
        <f>F22-F45</f>
        <v>86347151.519381881</v>
      </c>
      <c r="G48" s="735">
        <f>G22-G45</f>
        <v>-6583058.2378049232</v>
      </c>
      <c r="H48" s="735">
        <f>H22-H45</f>
        <v>1130993.0742799342</v>
      </c>
      <c r="I48" s="735">
        <f>I22-I45</f>
        <v>80895086.355857015</v>
      </c>
      <c r="J48" s="735">
        <f>J22-J45</f>
        <v>86673076.13310349</v>
      </c>
      <c r="K48" s="734">
        <f>+L48-J48</f>
        <v>13742933.451448426</v>
      </c>
      <c r="L48" s="734">
        <f>L77*L80</f>
        <v>100416009.58455192</v>
      </c>
      <c r="M48"/>
      <c r="N48"/>
      <c r="O48" s="750"/>
    </row>
    <row r="49" spans="1:15" s="725" customFormat="1" ht="13.5" thickBot="1" x14ac:dyDescent="0.25">
      <c r="A49" s="735"/>
      <c r="B49" s="740"/>
      <c r="C49" s="740"/>
      <c r="D49" s="740"/>
      <c r="E49"/>
      <c r="F49" s="740"/>
      <c r="G49" s="740"/>
      <c r="H49" s="740"/>
      <c r="I49" s="740"/>
      <c r="J49" s="740"/>
      <c r="K49" s="740"/>
      <c r="L49" s="740"/>
      <c r="M49"/>
      <c r="N49"/>
      <c r="O49" s="750"/>
    </row>
    <row r="50" spans="1:15" s="725" customFormat="1" x14ac:dyDescent="0.2">
      <c r="E50"/>
      <c r="F50" s="750"/>
      <c r="G50" s="750"/>
      <c r="H50" s="753"/>
      <c r="I50" s="753"/>
      <c r="K50" s="20"/>
      <c r="L50" s="20"/>
      <c r="M50"/>
      <c r="N50"/>
      <c r="O50" s="750"/>
    </row>
    <row r="51" spans="1:15" s="725" customFormat="1" x14ac:dyDescent="0.2">
      <c r="A51" s="747">
        <f>+A48+1</f>
        <v>28</v>
      </c>
      <c r="B51" s="735" t="s">
        <v>275</v>
      </c>
      <c r="C51" s="735"/>
      <c r="D51" s="735"/>
      <c r="E51"/>
      <c r="F51" s="735"/>
      <c r="G51" s="735"/>
      <c r="H51" s="754"/>
      <c r="J51" s="735"/>
      <c r="K51" s="20"/>
      <c r="L51" s="734"/>
      <c r="M51"/>
      <c r="N51"/>
      <c r="O51" s="750"/>
    </row>
    <row r="52" spans="1:15" s="725" customFormat="1" x14ac:dyDescent="0.2">
      <c r="A52" s="747"/>
      <c r="B52" s="727"/>
      <c r="C52" s="727"/>
      <c r="D52" s="727"/>
      <c r="E52"/>
      <c r="F52" s="735"/>
      <c r="G52" s="735"/>
      <c r="H52" s="753"/>
      <c r="J52" s="735"/>
      <c r="K52" s="180"/>
      <c r="L52" s="734"/>
      <c r="M52"/>
      <c r="N52"/>
      <c r="O52" s="750"/>
    </row>
    <row r="53" spans="1:15" s="725" customFormat="1" x14ac:dyDescent="0.2">
      <c r="A53" s="747">
        <f>+A51+1</f>
        <v>29</v>
      </c>
      <c r="B53" s="736" t="s">
        <v>276</v>
      </c>
      <c r="C53" s="735"/>
      <c r="D53" s="735"/>
      <c r="E53"/>
      <c r="F53" s="735"/>
      <c r="G53" s="735"/>
      <c r="H53" s="735"/>
      <c r="J53" s="735"/>
      <c r="K53" s="734"/>
      <c r="L53" s="734"/>
      <c r="M53"/>
      <c r="N53"/>
      <c r="O53" s="750"/>
    </row>
    <row r="54" spans="1:15" s="725" customFormat="1" x14ac:dyDescent="0.2">
      <c r="A54" s="747">
        <f t="shared" ref="A54:A60" si="11">+A53+1</f>
        <v>30</v>
      </c>
      <c r="C54" s="755">
        <v>101</v>
      </c>
      <c r="D54" s="735" t="s">
        <v>7</v>
      </c>
      <c r="E54"/>
      <c r="F54" s="735">
        <v>2506731972.2800002</v>
      </c>
      <c r="G54" s="735">
        <v>297260368.09108829</v>
      </c>
      <c r="H54" s="735">
        <v>0</v>
      </c>
      <c r="I54" s="735">
        <v>2803992340.3710885</v>
      </c>
      <c r="J54" s="735">
        <v>2708449419.5605946</v>
      </c>
      <c r="K54" s="734"/>
      <c r="L54" s="734">
        <f t="shared" ref="L54:L59" si="12">SUM(J54:K54)</f>
        <v>2708449419.5605946</v>
      </c>
      <c r="M54"/>
      <c r="N54"/>
      <c r="O54" s="750"/>
    </row>
    <row r="55" spans="1:15" s="725" customFormat="1" x14ac:dyDescent="0.2">
      <c r="A55" s="747">
        <f t="shared" si="11"/>
        <v>31</v>
      </c>
      <c r="C55" s="755">
        <v>105</v>
      </c>
      <c r="D55" s="735" t="s">
        <v>64</v>
      </c>
      <c r="E55"/>
      <c r="F55" s="735">
        <v>5036.83</v>
      </c>
      <c r="G55" s="735">
        <v>0</v>
      </c>
      <c r="H55" s="735">
        <v>0</v>
      </c>
      <c r="I55" s="735">
        <v>5036.83</v>
      </c>
      <c r="J55" s="735">
        <v>5036.83</v>
      </c>
      <c r="K55" s="734"/>
      <c r="L55" s="734">
        <f t="shared" si="12"/>
        <v>5036.83</v>
      </c>
      <c r="M55"/>
      <c r="N55"/>
      <c r="O55" s="750"/>
    </row>
    <row r="56" spans="1:15" s="725" customFormat="1" x14ac:dyDescent="0.2">
      <c r="A56" s="747">
        <f t="shared" si="11"/>
        <v>32</v>
      </c>
      <c r="C56" s="755">
        <v>106</v>
      </c>
      <c r="D56" s="735" t="s">
        <v>86</v>
      </c>
      <c r="E56"/>
      <c r="F56" s="735">
        <v>11515347.99</v>
      </c>
      <c r="G56" s="735">
        <v>-11515347.99</v>
      </c>
      <c r="H56" s="735">
        <v>0</v>
      </c>
      <c r="I56" s="735">
        <v>0</v>
      </c>
      <c r="J56" s="735">
        <v>0</v>
      </c>
      <c r="K56" s="734"/>
      <c r="L56" s="734">
        <f t="shared" si="12"/>
        <v>0</v>
      </c>
      <c r="M56"/>
      <c r="N56"/>
      <c r="O56" s="750"/>
    </row>
    <row r="57" spans="1:15" s="725" customFormat="1" x14ac:dyDescent="0.2">
      <c r="A57" s="747">
        <f t="shared" si="11"/>
        <v>33</v>
      </c>
      <c r="C57" s="755">
        <v>108</v>
      </c>
      <c r="D57" s="735" t="s">
        <v>94</v>
      </c>
      <c r="E57"/>
      <c r="F57" s="735">
        <v>-805011928.49000001</v>
      </c>
      <c r="G57" s="735">
        <v>-60495341.865169205</v>
      </c>
      <c r="H57" s="735">
        <v>0</v>
      </c>
      <c r="I57" s="735">
        <v>-865507270.35516918</v>
      </c>
      <c r="J57" s="735">
        <v>-829503550.07216144</v>
      </c>
      <c r="K57" s="734"/>
      <c r="L57" s="734">
        <f t="shared" si="12"/>
        <v>-829503550.07216144</v>
      </c>
      <c r="M57"/>
      <c r="N57"/>
      <c r="O57" s="750"/>
    </row>
    <row r="58" spans="1:15" s="725" customFormat="1" x14ac:dyDescent="0.2">
      <c r="A58" s="747">
        <f t="shared" si="11"/>
        <v>34</v>
      </c>
      <c r="C58" s="755">
        <v>111</v>
      </c>
      <c r="D58" s="735" t="s">
        <v>96</v>
      </c>
      <c r="E58"/>
      <c r="F58" s="735">
        <v>-6181318.3799999999</v>
      </c>
      <c r="G58" s="735">
        <v>385040.67135402095</v>
      </c>
      <c r="H58" s="735">
        <v>0</v>
      </c>
      <c r="I58" s="735">
        <v>-5796277.7086459789</v>
      </c>
      <c r="J58" s="735">
        <v>-5577689.9222817998</v>
      </c>
      <c r="K58" s="734"/>
      <c r="L58" s="734">
        <f t="shared" si="12"/>
        <v>-5577689.9222817998</v>
      </c>
      <c r="M58"/>
      <c r="N58"/>
      <c r="O58" s="750"/>
    </row>
    <row r="59" spans="1:15" s="725" customFormat="1" ht="13.5" thickBot="1" x14ac:dyDescent="0.25">
      <c r="A59" s="747">
        <f t="shared" si="11"/>
        <v>35</v>
      </c>
      <c r="C59" s="755">
        <v>254</v>
      </c>
      <c r="D59" s="735" t="s">
        <v>696</v>
      </c>
      <c r="E59"/>
      <c r="F59" s="735">
        <v>-69179997</v>
      </c>
      <c r="G59" s="735">
        <v>-10692165.598608589</v>
      </c>
      <c r="H59" s="735">
        <v>0</v>
      </c>
      <c r="I59" s="735">
        <v>-79872162.598608598</v>
      </c>
      <c r="J59" s="735">
        <v>-77341812.482706532</v>
      </c>
      <c r="K59" s="734"/>
      <c r="L59" s="734">
        <f t="shared" si="12"/>
        <v>-77341812.482706532</v>
      </c>
      <c r="M59"/>
      <c r="N59"/>
      <c r="O59" s="750"/>
    </row>
    <row r="60" spans="1:15" s="725" customFormat="1" x14ac:dyDescent="0.2">
      <c r="A60" s="747">
        <f t="shared" si="11"/>
        <v>36</v>
      </c>
      <c r="C60" s="748" t="s">
        <v>277</v>
      </c>
      <c r="D60" s="735"/>
      <c r="E60"/>
      <c r="F60" s="737">
        <f>SUM(F54:F59)</f>
        <v>1637879113.2299998</v>
      </c>
      <c r="G60" s="737">
        <f t="shared" ref="G60:J60" si="13">SUM(G54:G59)</f>
        <v>214942553.30866453</v>
      </c>
      <c r="H60" s="737">
        <f t="shared" si="13"/>
        <v>0</v>
      </c>
      <c r="I60" s="737">
        <f t="shared" si="13"/>
        <v>1852821666.5386646</v>
      </c>
      <c r="J60" s="737">
        <f t="shared" si="13"/>
        <v>1796031403.9134448</v>
      </c>
      <c r="K60" s="737">
        <f t="shared" ref="K60" si="14">SUM(K54:K58)</f>
        <v>0</v>
      </c>
      <c r="L60" s="737">
        <f>SUM(L54:L59)</f>
        <v>1796031403.9134448</v>
      </c>
      <c r="M60"/>
      <c r="N60"/>
      <c r="O60" s="750"/>
    </row>
    <row r="61" spans="1:15" s="725" customFormat="1" x14ac:dyDescent="0.2">
      <c r="A61" s="747"/>
      <c r="B61" s="735"/>
      <c r="C61" s="735"/>
      <c r="D61" s="735"/>
      <c r="E61"/>
      <c r="F61" s="735"/>
      <c r="G61" s="735"/>
      <c r="H61" s="735"/>
      <c r="I61" s="735"/>
      <c r="J61" s="735"/>
      <c r="K61" s="734"/>
      <c r="L61" s="734"/>
      <c r="M61"/>
      <c r="N61"/>
      <c r="O61" s="750"/>
    </row>
    <row r="62" spans="1:15" s="725" customFormat="1" x14ac:dyDescent="0.2">
      <c r="A62" s="747">
        <f>+A60+1</f>
        <v>37</v>
      </c>
      <c r="B62" s="736" t="s">
        <v>278</v>
      </c>
      <c r="C62" s="735"/>
      <c r="D62" s="735"/>
      <c r="E62"/>
      <c r="F62" s="735"/>
      <c r="G62" s="735"/>
      <c r="H62" s="735"/>
      <c r="I62" s="735"/>
      <c r="J62" s="735"/>
      <c r="K62" s="734"/>
      <c r="L62" s="734"/>
      <c r="M62"/>
      <c r="N62"/>
      <c r="O62" s="750"/>
    </row>
    <row r="63" spans="1:15" s="725" customFormat="1" x14ac:dyDescent="0.2">
      <c r="A63" s="747">
        <f t="shared" ref="A63:A74" si="15">+A62+1</f>
        <v>38</v>
      </c>
      <c r="C63" s="755">
        <v>154</v>
      </c>
      <c r="D63" s="735" t="s">
        <v>88</v>
      </c>
      <c r="E63"/>
      <c r="F63" s="735">
        <v>17066114.32</v>
      </c>
      <c r="G63" s="735">
        <v>2334417.6650000047</v>
      </c>
      <c r="H63" s="735">
        <v>0</v>
      </c>
      <c r="I63" s="735">
        <v>19400531.985000003</v>
      </c>
      <c r="J63" s="735">
        <v>18748924.460309371</v>
      </c>
      <c r="K63" s="734"/>
      <c r="L63" s="734">
        <f t="shared" ref="L63:L72" si="16">SUM(J63:K63)</f>
        <v>18748924.460309371</v>
      </c>
      <c r="M63"/>
      <c r="N63"/>
      <c r="O63" s="750"/>
    </row>
    <row r="64" spans="1:15" s="725" customFormat="1" x14ac:dyDescent="0.2">
      <c r="A64" s="747">
        <f t="shared" si="15"/>
        <v>39</v>
      </c>
      <c r="C64" s="755" t="s">
        <v>279</v>
      </c>
      <c r="D64" s="735" t="s">
        <v>65</v>
      </c>
      <c r="E64"/>
      <c r="F64" s="735">
        <v>43864860.969999999</v>
      </c>
      <c r="G64" s="735">
        <v>-43864860.969999999</v>
      </c>
      <c r="H64" s="735">
        <v>0</v>
      </c>
      <c r="I64" s="735">
        <v>0</v>
      </c>
      <c r="J64" s="735">
        <v>0</v>
      </c>
      <c r="K64" s="734"/>
      <c r="L64" s="734">
        <f t="shared" si="16"/>
        <v>0</v>
      </c>
      <c r="M64"/>
      <c r="N64"/>
      <c r="O64" s="750"/>
    </row>
    <row r="65" spans="1:15" s="725" customFormat="1" x14ac:dyDescent="0.2">
      <c r="A65" s="747">
        <f t="shared" si="15"/>
        <v>40</v>
      </c>
      <c r="C65" s="755">
        <v>165</v>
      </c>
      <c r="D65" s="735" t="s">
        <v>67</v>
      </c>
      <c r="E65"/>
      <c r="F65" s="735">
        <v>3888116.7</v>
      </c>
      <c r="G65" s="735">
        <v>-719205.20583333308</v>
      </c>
      <c r="H65" s="735">
        <v>0</v>
      </c>
      <c r="I65" s="735">
        <v>3168911.4941666671</v>
      </c>
      <c r="J65" s="735">
        <v>3062476.9605016029</v>
      </c>
      <c r="K65" s="734"/>
      <c r="L65" s="734">
        <f t="shared" si="16"/>
        <v>3062476.9605016029</v>
      </c>
      <c r="M65"/>
      <c r="N65"/>
      <c r="O65" s="750"/>
    </row>
    <row r="66" spans="1:15" s="725" customFormat="1" x14ac:dyDescent="0.2">
      <c r="A66" s="747">
        <f t="shared" si="15"/>
        <v>41</v>
      </c>
      <c r="C66" s="756" t="s">
        <v>280</v>
      </c>
      <c r="D66" s="757" t="s">
        <v>281</v>
      </c>
      <c r="E66"/>
      <c r="F66" s="735">
        <v>0</v>
      </c>
      <c r="G66" s="735">
        <v>0</v>
      </c>
      <c r="H66" s="735">
        <v>0</v>
      </c>
      <c r="I66" s="735">
        <v>0</v>
      </c>
      <c r="J66" s="735">
        <v>0</v>
      </c>
      <c r="K66" s="734"/>
      <c r="L66" s="734">
        <f t="shared" si="16"/>
        <v>0</v>
      </c>
      <c r="M66"/>
      <c r="N66"/>
      <c r="O66" s="750"/>
    </row>
    <row r="67" spans="1:15" s="725" customFormat="1" x14ac:dyDescent="0.2">
      <c r="A67" s="747">
        <f t="shared" si="15"/>
        <v>42</v>
      </c>
      <c r="C67" s="756" t="s">
        <v>697</v>
      </c>
      <c r="D67" s="757" t="s">
        <v>282</v>
      </c>
      <c r="E67"/>
      <c r="F67" s="735">
        <v>0</v>
      </c>
      <c r="G67" s="735">
        <v>0</v>
      </c>
      <c r="H67" s="735">
        <v>0</v>
      </c>
      <c r="I67" s="735">
        <v>0</v>
      </c>
      <c r="J67" s="735">
        <v>0</v>
      </c>
      <c r="K67" s="734"/>
      <c r="L67" s="734">
        <f t="shared" si="16"/>
        <v>0</v>
      </c>
      <c r="M67"/>
      <c r="N67"/>
      <c r="O67" s="750"/>
    </row>
    <row r="68" spans="1:15" s="725" customFormat="1" x14ac:dyDescent="0.2">
      <c r="A68" s="747">
        <f t="shared" si="15"/>
        <v>43</v>
      </c>
      <c r="C68" s="755" t="s">
        <v>283</v>
      </c>
      <c r="D68" s="735" t="s">
        <v>68</v>
      </c>
      <c r="E68"/>
      <c r="F68" s="735">
        <v>-6425539.6100000003</v>
      </c>
      <c r="G68" s="735">
        <v>220139.33000000121</v>
      </c>
      <c r="H68" s="735">
        <v>0</v>
      </c>
      <c r="I68" s="735">
        <v>-6205400.2799999993</v>
      </c>
      <c r="J68" s="735">
        <v>-5974990.1616666662</v>
      </c>
      <c r="K68" s="734"/>
      <c r="L68" s="734">
        <f t="shared" si="16"/>
        <v>-5974990.1616666662</v>
      </c>
      <c r="M68"/>
      <c r="N68"/>
      <c r="O68" s="750"/>
    </row>
    <row r="69" spans="1:15" s="725" customFormat="1" x14ac:dyDescent="0.2">
      <c r="A69" s="747">
        <f t="shared" si="15"/>
        <v>44</v>
      </c>
      <c r="C69" s="758">
        <v>252</v>
      </c>
      <c r="D69" s="735" t="s">
        <v>284</v>
      </c>
      <c r="E69"/>
      <c r="F69" s="735">
        <v>-24527223.800000001</v>
      </c>
      <c r="G69" s="735">
        <v>8851746.2465923987</v>
      </c>
      <c r="H69" s="735">
        <v>0</v>
      </c>
      <c r="I69" s="735">
        <v>-15675477.553407604</v>
      </c>
      <c r="J69" s="735">
        <v>-15257074.167431312</v>
      </c>
      <c r="K69" s="734"/>
      <c r="L69" s="734">
        <f t="shared" si="16"/>
        <v>-15257074.167431312</v>
      </c>
      <c r="M69"/>
      <c r="N69"/>
      <c r="O69" s="750"/>
    </row>
    <row r="70" spans="1:15" s="725" customFormat="1" x14ac:dyDescent="0.2">
      <c r="A70" s="747">
        <f t="shared" si="15"/>
        <v>45</v>
      </c>
      <c r="C70" s="755" t="s">
        <v>285</v>
      </c>
      <c r="D70" s="735" t="s">
        <v>70</v>
      </c>
      <c r="E70"/>
      <c r="F70" s="735">
        <v>-63695.87</v>
      </c>
      <c r="G70" s="735">
        <v>-473.06083333334391</v>
      </c>
      <c r="H70" s="735">
        <v>0</v>
      </c>
      <c r="I70" s="735">
        <v>-64168.930833333347</v>
      </c>
      <c r="J70" s="735">
        <v>-62013.682811542938</v>
      </c>
      <c r="K70" s="734"/>
      <c r="L70" s="734">
        <f t="shared" si="16"/>
        <v>-62013.682811542938</v>
      </c>
      <c r="M70"/>
      <c r="N70"/>
      <c r="O70" s="750"/>
    </row>
    <row r="71" spans="1:15" s="725" customFormat="1" ht="12.75" customHeight="1" x14ac:dyDescent="0.2">
      <c r="A71" s="747">
        <f t="shared" si="15"/>
        <v>46</v>
      </c>
      <c r="C71" s="755">
        <v>255</v>
      </c>
      <c r="D71" s="735" t="s">
        <v>71</v>
      </c>
      <c r="E71"/>
      <c r="F71" s="735">
        <v>-214050.11000000002</v>
      </c>
      <c r="G71" s="735">
        <v>149021.48888314579</v>
      </c>
      <c r="H71" s="735">
        <v>0</v>
      </c>
      <c r="I71" s="735">
        <v>-65028.621116854243</v>
      </c>
      <c r="J71" s="735">
        <v>-62900.157452529507</v>
      </c>
      <c r="K71" s="734"/>
      <c r="L71" s="734">
        <f t="shared" si="16"/>
        <v>-62900.157452529507</v>
      </c>
      <c r="M71"/>
      <c r="N71"/>
      <c r="O71" s="750"/>
    </row>
    <row r="72" spans="1:15" s="725" customFormat="1" ht="12.75" customHeight="1" x14ac:dyDescent="0.2">
      <c r="A72" s="747">
        <f t="shared" si="15"/>
        <v>47</v>
      </c>
      <c r="C72" s="755">
        <v>282</v>
      </c>
      <c r="D72" s="735" t="s">
        <v>286</v>
      </c>
      <c r="E72"/>
      <c r="F72" s="735">
        <v>-427747586.96999997</v>
      </c>
      <c r="G72" s="735">
        <v>-46529577.260700852</v>
      </c>
      <c r="H72" s="735">
        <v>0</v>
      </c>
      <c r="I72" s="735">
        <v>-474277164.23070079</v>
      </c>
      <c r="J72" s="735">
        <v>-459931898.53902906</v>
      </c>
      <c r="K72" s="734"/>
      <c r="L72" s="734">
        <f t="shared" si="16"/>
        <v>-459931898.53902906</v>
      </c>
      <c r="M72"/>
      <c r="N72"/>
      <c r="O72" s="750"/>
    </row>
    <row r="73" spans="1:15" s="725" customFormat="1" ht="12.75" customHeight="1" thickBot="1" x14ac:dyDescent="0.25">
      <c r="A73" s="747">
        <f t="shared" si="15"/>
        <v>48</v>
      </c>
      <c r="C73" s="735"/>
      <c r="D73" s="735" t="s">
        <v>90</v>
      </c>
      <c r="E73"/>
      <c r="F73" s="735">
        <v>3744770.7726232</v>
      </c>
      <c r="G73" s="735">
        <v>-23748.416141997695</v>
      </c>
      <c r="H73" s="735">
        <v>-5456.6542570053807</v>
      </c>
      <c r="I73" s="735">
        <v>3715565.7022241969</v>
      </c>
      <c r="J73" s="735">
        <v>3695500.8134813933</v>
      </c>
      <c r="K73" s="734"/>
      <c r="L73" s="734">
        <f>SUM(J73:K73)</f>
        <v>3695500.8134813933</v>
      </c>
      <c r="M73"/>
      <c r="N73"/>
      <c r="O73" s="750"/>
    </row>
    <row r="74" spans="1:15" s="725" customFormat="1" ht="12.75" customHeight="1" x14ac:dyDescent="0.2">
      <c r="A74" s="747">
        <f t="shared" si="15"/>
        <v>49</v>
      </c>
      <c r="C74" s="748" t="s">
        <v>287</v>
      </c>
      <c r="D74" s="735"/>
      <c r="E74"/>
      <c r="F74" s="737">
        <f>SUM(F63:F73)</f>
        <v>-390414233.59737676</v>
      </c>
      <c r="G74" s="737">
        <f t="shared" ref="G74:J74" si="17">SUM(G63:G73)</f>
        <v>-79582540.183033973</v>
      </c>
      <c r="H74" s="737">
        <f t="shared" si="17"/>
        <v>-5456.6542570053807</v>
      </c>
      <c r="I74" s="737">
        <f t="shared" si="17"/>
        <v>-470002230.43466771</v>
      </c>
      <c r="J74" s="737">
        <f t="shared" si="17"/>
        <v>-455781974.47409874</v>
      </c>
      <c r="K74" s="737">
        <f t="shared" ref="K74:L74" si="18">SUM(K63:K73)</f>
        <v>0</v>
      </c>
      <c r="L74" s="737">
        <f t="shared" si="18"/>
        <v>-455781974.47409874</v>
      </c>
      <c r="M74"/>
      <c r="N74"/>
      <c r="O74" s="750"/>
    </row>
    <row r="75" spans="1:15" s="725" customFormat="1" ht="12.75" customHeight="1" thickBot="1" x14ac:dyDescent="0.25">
      <c r="A75" s="747"/>
      <c r="B75" s="736"/>
      <c r="C75" s="735"/>
      <c r="D75" s="735"/>
      <c r="E75"/>
      <c r="F75" s="739"/>
      <c r="G75" s="739"/>
      <c r="H75" s="739"/>
      <c r="I75" s="739"/>
      <c r="J75" s="739"/>
      <c r="K75" s="739"/>
      <c r="L75" s="739"/>
      <c r="M75"/>
      <c r="N75"/>
      <c r="O75" s="750"/>
    </row>
    <row r="76" spans="1:15" s="725" customFormat="1" ht="12.75" customHeight="1" thickTop="1" x14ac:dyDescent="0.2">
      <c r="A76" s="747"/>
      <c r="B76" s="736"/>
      <c r="C76" s="735"/>
      <c r="D76" s="735"/>
      <c r="E76"/>
      <c r="F76" s="735"/>
      <c r="G76" s="735"/>
      <c r="H76" s="735"/>
      <c r="I76" s="735"/>
      <c r="J76" s="735"/>
      <c r="K76" s="734"/>
      <c r="L76" s="734"/>
      <c r="M76"/>
      <c r="N76"/>
      <c r="O76" s="750"/>
    </row>
    <row r="77" spans="1:15" s="725" customFormat="1" ht="12.75" customHeight="1" x14ac:dyDescent="0.2">
      <c r="A77" s="747">
        <f>+A74+1</f>
        <v>50</v>
      </c>
      <c r="B77" s="748" t="s">
        <v>288</v>
      </c>
      <c r="C77" s="735"/>
      <c r="D77" s="735"/>
      <c r="E77"/>
      <c r="F77" s="735">
        <f>F74+F60</f>
        <v>1247464879.632623</v>
      </c>
      <c r="G77" s="735">
        <f t="shared" ref="G77:J77" si="19">G74+G60</f>
        <v>135360013.12563056</v>
      </c>
      <c r="H77" s="735">
        <f t="shared" si="19"/>
        <v>-5456.6542570053807</v>
      </c>
      <c r="I77" s="735">
        <f t="shared" si="19"/>
        <v>1382819436.1039968</v>
      </c>
      <c r="J77" s="735">
        <f t="shared" si="19"/>
        <v>1340249429.4393461</v>
      </c>
      <c r="K77" s="734"/>
      <c r="L77" s="734">
        <f>+L60+L74</f>
        <v>1340249429.4393461</v>
      </c>
      <c r="M77"/>
      <c r="N77"/>
      <c r="O77" s="750"/>
    </row>
    <row r="78" spans="1:15" s="725" customFormat="1" ht="12.75" customHeight="1" thickBot="1" x14ac:dyDescent="0.25">
      <c r="A78" s="735"/>
      <c r="B78" s="740"/>
      <c r="C78" s="740"/>
      <c r="D78" s="740"/>
      <c r="E78"/>
      <c r="F78" s="740"/>
      <c r="G78" s="740"/>
      <c r="H78" s="740"/>
      <c r="I78" s="740"/>
      <c r="J78" s="740"/>
      <c r="K78" s="740"/>
      <c r="L78" s="740"/>
      <c r="M78"/>
      <c r="N78"/>
      <c r="O78" s="750"/>
    </row>
    <row r="79" spans="1:15" s="725" customFormat="1" ht="12.75" customHeight="1" x14ac:dyDescent="0.2">
      <c r="E79"/>
      <c r="K79" s="20"/>
      <c r="L79" s="20"/>
      <c r="M79"/>
      <c r="N79"/>
      <c r="O79" s="750"/>
    </row>
    <row r="80" spans="1:15" s="725" customFormat="1" ht="12.75" customHeight="1" x14ac:dyDescent="0.2">
      <c r="A80" s="747">
        <f>+A77+1</f>
        <v>51</v>
      </c>
      <c r="B80" s="748" t="s">
        <v>289</v>
      </c>
      <c r="C80" s="735"/>
      <c r="D80" s="735"/>
      <c r="E80"/>
      <c r="F80" s="759">
        <v>6.9218102192032074E-2</v>
      </c>
      <c r="G80" s="759"/>
      <c r="H80" s="759"/>
      <c r="I80" s="759">
        <v>5.8500107999475061E-2</v>
      </c>
      <c r="J80" s="759">
        <v>6.466936245543535E-2</v>
      </c>
      <c r="K80" s="743"/>
      <c r="L80" s="759">
        <v>7.4923374245761107E-2</v>
      </c>
      <c r="M80"/>
      <c r="N80"/>
      <c r="O80" s="750"/>
    </row>
    <row r="81" spans="1:15" s="725" customFormat="1" ht="12.75" customHeight="1" x14ac:dyDescent="0.2">
      <c r="A81" s="747"/>
      <c r="B81" s="736"/>
      <c r="C81" s="735"/>
      <c r="D81" s="735"/>
      <c r="E81"/>
      <c r="F81" s="759"/>
      <c r="G81" s="759"/>
      <c r="H81" s="759"/>
      <c r="I81" s="759"/>
      <c r="J81" s="759"/>
      <c r="K81" s="743"/>
      <c r="L81" s="743"/>
      <c r="M81"/>
      <c r="N81"/>
      <c r="O81" s="750"/>
    </row>
    <row r="82" spans="1:15" s="725" customFormat="1" ht="12.75" customHeight="1" x14ac:dyDescent="0.2">
      <c r="A82" s="747">
        <f>+A80+1</f>
        <v>52</v>
      </c>
      <c r="B82" s="736" t="s">
        <v>290</v>
      </c>
      <c r="C82" s="735"/>
      <c r="D82" s="735"/>
      <c r="E82" s="759"/>
      <c r="F82" s="759">
        <v>8.7678379260883607E-2</v>
      </c>
      <c r="G82" s="759"/>
      <c r="H82" s="759"/>
      <c r="I82" s="759">
        <v>6.7348749552849932E-2</v>
      </c>
      <c r="J82" s="759">
        <v>7.9050440784536269E-2</v>
      </c>
      <c r="K82" s="743"/>
      <c r="L82" s="759">
        <v>9.8500000000000004E-2</v>
      </c>
      <c r="M82"/>
      <c r="N82"/>
      <c r="O82" s="750"/>
    </row>
    <row r="83" spans="1:15" ht="15" x14ac:dyDescent="0.2">
      <c r="A83" s="122" t="s">
        <v>650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</row>
    <row r="84" spans="1:15" ht="15" x14ac:dyDescent="0.2">
      <c r="A84" s="122" t="s">
        <v>649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</row>
    <row r="85" spans="1:15" x14ac:dyDescent="0.2">
      <c r="E85" s="262"/>
      <c r="F85" s="262"/>
      <c r="G85" s="262"/>
      <c r="H85" s="262"/>
      <c r="I85" s="262"/>
    </row>
    <row r="87" spans="1:15" x14ac:dyDescent="0.2">
      <c r="K87" s="263"/>
    </row>
    <row r="143" ht="6.95" customHeight="1" x14ac:dyDescent="0.2"/>
    <row r="144" ht="6.95" customHeight="1" x14ac:dyDescent="0.2"/>
    <row r="146" ht="6.95" customHeight="1" x14ac:dyDescent="0.2"/>
    <row r="147" ht="6.95" customHeight="1" x14ac:dyDescent="0.2"/>
    <row r="172" ht="6.95" customHeight="1" x14ac:dyDescent="0.2"/>
    <row r="173" ht="6.95" customHeight="1" x14ac:dyDescent="0.2"/>
  </sheetData>
  <mergeCells count="5">
    <mergeCell ref="A5:L5"/>
    <mergeCell ref="A6:L6"/>
    <mergeCell ref="A7:L7"/>
    <mergeCell ref="B12:D12"/>
    <mergeCell ref="B9:D9"/>
  </mergeCells>
  <printOptions horizontalCentered="1"/>
  <pageMargins left="0" right="0" top="0" bottom="0.5" header="1.5" footer="0.28000000000000003"/>
  <pageSetup scale="61" firstPageNumber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Button 3">
              <controlPr defaultSize="0" print="0" autoFill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Button 5">
              <controlPr defaultSize="0" print="0" autoFill="0" autoPict="0">
                <anchor moveWithCells="1" sizeWithCells="1">
                  <from>
                    <xdr:col>4</xdr:col>
                    <xdr:colOff>381000</xdr:colOff>
                    <xdr:row>57</xdr:row>
                    <xdr:rowOff>152400</xdr:rowOff>
                  </from>
                  <to>
                    <xdr:col>4</xdr:col>
                    <xdr:colOff>381000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6" name="Button 6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35</xdr:row>
                    <xdr:rowOff>123825</xdr:rowOff>
                  </from>
                  <to>
                    <xdr:col>3</xdr:col>
                    <xdr:colOff>2543175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7" name="Button 7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79</xdr:row>
                    <xdr:rowOff>123825</xdr:rowOff>
                  </from>
                  <to>
                    <xdr:col>3</xdr:col>
                    <xdr:colOff>2543175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8" name="Button 8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35</xdr:row>
                    <xdr:rowOff>123825</xdr:rowOff>
                  </from>
                  <to>
                    <xdr:col>3</xdr:col>
                    <xdr:colOff>2543175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9" name="Button 9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79</xdr:row>
                    <xdr:rowOff>123825</xdr:rowOff>
                  </from>
                  <to>
                    <xdr:col>3</xdr:col>
                    <xdr:colOff>2543175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0" name="Button 14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35</xdr:row>
                    <xdr:rowOff>123825</xdr:rowOff>
                  </from>
                  <to>
                    <xdr:col>3</xdr:col>
                    <xdr:colOff>2543175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1" name="Button 15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79</xdr:row>
                    <xdr:rowOff>123825</xdr:rowOff>
                  </from>
                  <to>
                    <xdr:col>3</xdr:col>
                    <xdr:colOff>2543175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2" name="Button 16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35</xdr:row>
                    <xdr:rowOff>123825</xdr:rowOff>
                  </from>
                  <to>
                    <xdr:col>3</xdr:col>
                    <xdr:colOff>2543175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3" name="Button 17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79</xdr:row>
                    <xdr:rowOff>123825</xdr:rowOff>
                  </from>
                  <to>
                    <xdr:col>3</xdr:col>
                    <xdr:colOff>2543175</xdr:colOff>
                    <xdr:row>79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opLeftCell="A49" workbookViewId="0">
      <selection activeCell="I13" sqref="I13"/>
    </sheetView>
  </sheetViews>
  <sheetFormatPr defaultRowHeight="12.75" x14ac:dyDescent="0.2"/>
  <cols>
    <col min="1" max="1" width="4" bestFit="1" customWidth="1"/>
    <col min="2" max="2" width="9.28515625" bestFit="1" customWidth="1"/>
    <col min="8" max="8" width="12.7109375" bestFit="1" customWidth="1"/>
    <col min="9" max="9" width="11.85546875" bestFit="1" customWidth="1"/>
    <col min="10" max="10" width="13.28515625" bestFit="1" customWidth="1"/>
    <col min="11" max="11" width="27.7109375" customWidth="1"/>
    <col min="12" max="13" width="10.7109375" customWidth="1"/>
    <col min="14" max="17" width="4.7109375" bestFit="1" customWidth="1"/>
  </cols>
  <sheetData>
    <row r="1" spans="1:13" ht="15.75" x14ac:dyDescent="0.25">
      <c r="K1" s="365" t="s">
        <v>212</v>
      </c>
    </row>
    <row r="2" spans="1:13" ht="15.75" x14ac:dyDescent="0.25">
      <c r="K2" s="365" t="str">
        <f>+'3.2 _ Summaries'!L2</f>
        <v>Docket No. 16-057-03</v>
      </c>
    </row>
    <row r="3" spans="1:13" ht="15.75" x14ac:dyDescent="0.25">
      <c r="K3" s="365" t="s">
        <v>462</v>
      </c>
    </row>
    <row r="4" spans="1:13" ht="15.75" x14ac:dyDescent="0.25">
      <c r="K4" s="365" t="s">
        <v>310</v>
      </c>
    </row>
    <row r="5" spans="1:13" ht="15" x14ac:dyDescent="0.2">
      <c r="B5" s="886" t="s">
        <v>731</v>
      </c>
      <c r="C5" s="886"/>
      <c r="D5" s="886"/>
      <c r="E5" s="886"/>
      <c r="F5" s="886"/>
      <c r="G5" s="886"/>
      <c r="H5" s="886"/>
      <c r="I5" s="886"/>
      <c r="J5" s="886"/>
    </row>
    <row r="6" spans="1:13" x14ac:dyDescent="0.2">
      <c r="A6" s="8"/>
      <c r="B6" s="258"/>
      <c r="C6" s="258"/>
      <c r="D6" s="258"/>
      <c r="E6" s="296"/>
      <c r="F6" s="296"/>
      <c r="H6" s="343" t="s">
        <v>3</v>
      </c>
      <c r="I6" s="343" t="s">
        <v>4</v>
      </c>
      <c r="J6" s="343" t="s">
        <v>76</v>
      </c>
    </row>
    <row r="7" spans="1:13" ht="13.5" thickBot="1" x14ac:dyDescent="0.25">
      <c r="A7" s="8"/>
      <c r="B7" s="298" t="s">
        <v>319</v>
      </c>
      <c r="C7" s="299"/>
      <c r="D7" s="887" t="s">
        <v>5</v>
      </c>
      <c r="E7" s="887"/>
      <c r="F7" s="300"/>
      <c r="H7" s="295">
        <v>2017</v>
      </c>
      <c r="I7" s="295">
        <v>2017</v>
      </c>
      <c r="J7" s="295">
        <v>2017</v>
      </c>
    </row>
    <row r="8" spans="1:13" x14ac:dyDescent="0.2">
      <c r="A8" s="8"/>
      <c r="B8" s="302" t="s">
        <v>320</v>
      </c>
      <c r="C8" s="303"/>
      <c r="D8" s="303"/>
      <c r="E8" s="303"/>
      <c r="F8" s="303"/>
      <c r="H8" s="343" t="s">
        <v>426</v>
      </c>
      <c r="I8" s="343" t="s">
        <v>459</v>
      </c>
      <c r="J8" s="343" t="s">
        <v>463</v>
      </c>
      <c r="K8" s="275"/>
      <c r="L8" s="275"/>
      <c r="M8" s="275"/>
    </row>
    <row r="9" spans="1:13" x14ac:dyDescent="0.2">
      <c r="A9" s="8"/>
      <c r="B9" s="308"/>
      <c r="C9" s="303"/>
      <c r="D9" s="303"/>
      <c r="E9" s="303"/>
      <c r="F9" s="303"/>
      <c r="G9" s="8"/>
      <c r="H9" s="8"/>
      <c r="I9" s="8"/>
      <c r="J9" s="8"/>
      <c r="K9" s="8"/>
    </row>
    <row r="10" spans="1:13" x14ac:dyDescent="0.2">
      <c r="A10" s="8"/>
      <c r="B10" s="302" t="s">
        <v>321</v>
      </c>
      <c r="C10" s="303"/>
      <c r="D10" s="303"/>
      <c r="E10" s="303"/>
      <c r="F10" s="303"/>
      <c r="G10" s="8"/>
      <c r="H10" s="8"/>
      <c r="I10" s="8"/>
      <c r="J10" s="8"/>
      <c r="K10" s="8"/>
    </row>
    <row r="11" spans="1:13" x14ac:dyDescent="0.2">
      <c r="A11" s="8"/>
      <c r="B11" s="308"/>
      <c r="C11" s="303"/>
      <c r="D11" s="303"/>
      <c r="E11" s="303"/>
      <c r="F11" s="303"/>
      <c r="G11" s="8"/>
      <c r="H11" s="8"/>
      <c r="I11" s="8"/>
      <c r="J11" s="8"/>
      <c r="K11" s="8"/>
    </row>
    <row r="12" spans="1:13" x14ac:dyDescent="0.2">
      <c r="A12" s="8">
        <v>1</v>
      </c>
      <c r="B12" s="309">
        <v>810</v>
      </c>
      <c r="C12" s="303" t="s">
        <v>322</v>
      </c>
      <c r="D12" s="303"/>
      <c r="E12" s="303"/>
      <c r="F12" s="303"/>
      <c r="G12" s="8"/>
      <c r="H12" s="52">
        <v>0</v>
      </c>
      <c r="I12" s="17">
        <v>-23548.216404849994</v>
      </c>
      <c r="J12" s="17">
        <f>SUM(H12:I12)</f>
        <v>-23548.216404849994</v>
      </c>
      <c r="K12" s="17"/>
      <c r="L12" s="325"/>
      <c r="M12" s="325"/>
    </row>
    <row r="13" spans="1:13" x14ac:dyDescent="0.2">
      <c r="A13" s="8">
        <v>2</v>
      </c>
      <c r="B13" s="309">
        <v>812</v>
      </c>
      <c r="C13" s="303" t="s">
        <v>323</v>
      </c>
      <c r="D13" s="303"/>
      <c r="E13" s="303"/>
      <c r="F13" s="303"/>
      <c r="G13" s="8"/>
      <c r="H13" s="17">
        <v>0</v>
      </c>
      <c r="I13" s="17">
        <v>-398401.83744755003</v>
      </c>
      <c r="J13" s="17">
        <f>SUM(H13:I13)</f>
        <v>-398401.83744755003</v>
      </c>
      <c r="K13" s="17"/>
      <c r="L13" s="325"/>
      <c r="M13" s="325"/>
    </row>
    <row r="14" spans="1:13" x14ac:dyDescent="0.2">
      <c r="A14" s="8"/>
      <c r="B14" s="308"/>
      <c r="C14" s="303"/>
      <c r="D14" s="303"/>
      <c r="E14" s="303"/>
      <c r="F14" s="303"/>
      <c r="G14" s="8"/>
      <c r="H14" s="8"/>
      <c r="I14" s="8"/>
      <c r="J14" s="8"/>
      <c r="K14" s="8"/>
    </row>
    <row r="15" spans="1:13" x14ac:dyDescent="0.2">
      <c r="A15" s="8"/>
      <c r="B15" s="303"/>
      <c r="C15" s="302" t="s">
        <v>324</v>
      </c>
      <c r="D15" s="303"/>
      <c r="E15" s="303"/>
      <c r="F15" s="303"/>
      <c r="G15" s="8"/>
      <c r="H15" s="463">
        <f>SUM(H12:H14)</f>
        <v>0</v>
      </c>
      <c r="I15" s="463">
        <f>SUM(I12:I14)</f>
        <v>-421950.05385240004</v>
      </c>
      <c r="J15" s="463">
        <f>SUM(H15:I15)</f>
        <v>-421950.05385240004</v>
      </c>
      <c r="K15" s="8"/>
    </row>
    <row r="16" spans="1:13" x14ac:dyDescent="0.2">
      <c r="A16" s="8"/>
      <c r="B16" s="308"/>
      <c r="C16" s="303"/>
      <c r="D16" s="303"/>
      <c r="E16" s="303"/>
      <c r="F16" s="303"/>
      <c r="G16" s="8"/>
      <c r="H16" s="8"/>
      <c r="I16" s="8"/>
      <c r="J16" s="8"/>
      <c r="K16" s="8"/>
    </row>
    <row r="17" spans="1:13" x14ac:dyDescent="0.2">
      <c r="A17" s="8"/>
      <c r="B17" s="302" t="s">
        <v>325</v>
      </c>
      <c r="C17" s="303"/>
      <c r="D17" s="303"/>
      <c r="E17" s="303"/>
      <c r="F17" s="303"/>
      <c r="G17" s="8"/>
      <c r="H17" s="8"/>
      <c r="I17" s="8"/>
      <c r="J17" s="8"/>
      <c r="K17" s="8"/>
    </row>
    <row r="18" spans="1:13" x14ac:dyDescent="0.2">
      <c r="A18" s="8">
        <v>3</v>
      </c>
      <c r="B18" s="309">
        <v>870</v>
      </c>
      <c r="C18" s="303" t="s">
        <v>326</v>
      </c>
      <c r="D18" s="303"/>
      <c r="E18" s="303"/>
      <c r="F18" s="303"/>
      <c r="G18" s="8"/>
      <c r="H18" s="17">
        <v>8444439.3357850946</v>
      </c>
      <c r="I18" s="17">
        <v>4174433.9743428007</v>
      </c>
      <c r="J18" s="17">
        <f>SUM(H18:I18)</f>
        <v>12618873.310127895</v>
      </c>
      <c r="K18" s="17"/>
      <c r="L18" s="325"/>
      <c r="M18" s="325"/>
    </row>
    <row r="19" spans="1:13" x14ac:dyDescent="0.2">
      <c r="A19" s="8">
        <v>4</v>
      </c>
      <c r="B19" s="309">
        <v>871</v>
      </c>
      <c r="C19" s="303" t="s">
        <v>327</v>
      </c>
      <c r="D19" s="303"/>
      <c r="E19" s="303"/>
      <c r="F19" s="303"/>
      <c r="G19" s="8"/>
      <c r="H19" s="17">
        <v>2102670.6701675486</v>
      </c>
      <c r="I19" s="17">
        <v>115487.45508</v>
      </c>
      <c r="J19" s="17">
        <f>SUM(H19:I19)</f>
        <v>2218158.1252475488</v>
      </c>
      <c r="K19" s="17"/>
      <c r="L19" s="325"/>
      <c r="M19" s="325"/>
    </row>
    <row r="20" spans="1:13" x14ac:dyDescent="0.2">
      <c r="A20" s="8">
        <v>5</v>
      </c>
      <c r="B20" s="309">
        <v>872</v>
      </c>
      <c r="C20" s="303" t="s">
        <v>328</v>
      </c>
      <c r="D20" s="303"/>
      <c r="E20" s="303"/>
      <c r="F20" s="303"/>
      <c r="G20" s="8"/>
      <c r="H20" s="17">
        <v>0</v>
      </c>
      <c r="I20" s="17">
        <v>0</v>
      </c>
      <c r="J20" s="17">
        <f>SUM(H20:I20)</f>
        <v>0</v>
      </c>
      <c r="K20" s="17"/>
      <c r="L20" s="325"/>
      <c r="M20" s="325"/>
    </row>
    <row r="21" spans="1:13" x14ac:dyDescent="0.2">
      <c r="A21" s="8">
        <v>6</v>
      </c>
      <c r="B21" s="309">
        <v>873</v>
      </c>
      <c r="C21" s="303" t="s">
        <v>329</v>
      </c>
      <c r="D21" s="303"/>
      <c r="E21" s="303"/>
      <c r="F21" s="303"/>
      <c r="G21" s="8"/>
      <c r="H21" s="17">
        <v>0</v>
      </c>
      <c r="I21" s="17">
        <v>23797.185802100001</v>
      </c>
      <c r="J21" s="17">
        <f t="shared" ref="J21:J37" si="0">SUM(H21:I21)</f>
        <v>23797.185802100001</v>
      </c>
      <c r="K21" s="17"/>
      <c r="L21" s="325"/>
      <c r="M21" s="325"/>
    </row>
    <row r="22" spans="1:13" x14ac:dyDescent="0.2">
      <c r="A22" s="8">
        <v>7</v>
      </c>
      <c r="B22" s="309">
        <v>874</v>
      </c>
      <c r="C22" s="303" t="s">
        <v>330</v>
      </c>
      <c r="D22" s="303"/>
      <c r="E22" s="303"/>
      <c r="F22" s="303"/>
      <c r="G22" s="8"/>
      <c r="H22" s="17">
        <v>3776972.1930052629</v>
      </c>
      <c r="I22" s="17">
        <v>6387785.5234329998</v>
      </c>
      <c r="J22" s="17">
        <f t="shared" si="0"/>
        <v>10164757.716438264</v>
      </c>
      <c r="K22" s="17"/>
      <c r="L22" s="325"/>
      <c r="M22" s="325"/>
    </row>
    <row r="23" spans="1:13" x14ac:dyDescent="0.2">
      <c r="A23" s="8">
        <v>8</v>
      </c>
      <c r="B23" s="309">
        <v>875</v>
      </c>
      <c r="C23" s="303" t="s">
        <v>331</v>
      </c>
      <c r="D23" s="303"/>
      <c r="E23" s="303"/>
      <c r="F23" s="303"/>
      <c r="G23" s="8"/>
      <c r="H23" s="17">
        <v>1664367.8718731897</v>
      </c>
      <c r="I23" s="17">
        <v>1009979.5876006199</v>
      </c>
      <c r="J23" s="17">
        <f t="shared" si="0"/>
        <v>2674347.4594738097</v>
      </c>
      <c r="K23" s="17"/>
      <c r="L23" s="325"/>
      <c r="M23" s="325"/>
    </row>
    <row r="24" spans="1:13" x14ac:dyDescent="0.2">
      <c r="A24" s="8">
        <v>9</v>
      </c>
      <c r="B24" s="309">
        <v>878</v>
      </c>
      <c r="C24" s="303" t="s">
        <v>332</v>
      </c>
      <c r="D24" s="303"/>
      <c r="E24" s="303"/>
      <c r="F24" s="303"/>
      <c r="G24" s="8"/>
      <c r="H24" s="17">
        <v>3119196.9938807981</v>
      </c>
      <c r="I24" s="17">
        <v>622059.90940440004</v>
      </c>
      <c r="J24" s="17">
        <f t="shared" si="0"/>
        <v>3741256.9032851979</v>
      </c>
      <c r="K24" s="17"/>
      <c r="L24" s="325"/>
      <c r="M24" s="325"/>
    </row>
    <row r="25" spans="1:13" x14ac:dyDescent="0.2">
      <c r="A25" s="8">
        <v>10</v>
      </c>
      <c r="B25" s="309">
        <v>879</v>
      </c>
      <c r="C25" s="303" t="s">
        <v>333</v>
      </c>
      <c r="D25" s="303"/>
      <c r="E25" s="303"/>
      <c r="F25" s="303"/>
      <c r="G25" s="8"/>
      <c r="H25" s="17">
        <v>3120778.1973111276</v>
      </c>
      <c r="I25" s="17">
        <v>710353.96547236003</v>
      </c>
      <c r="J25" s="17">
        <f t="shared" si="0"/>
        <v>3831132.1627834877</v>
      </c>
      <c r="K25" s="17"/>
      <c r="L25" s="325"/>
      <c r="M25" s="325"/>
    </row>
    <row r="26" spans="1:13" x14ac:dyDescent="0.2">
      <c r="A26" s="8">
        <v>11</v>
      </c>
      <c r="B26" s="309">
        <v>880</v>
      </c>
      <c r="C26" s="303" t="s">
        <v>334</v>
      </c>
      <c r="D26" s="303"/>
      <c r="E26" s="303"/>
      <c r="F26" s="303"/>
      <c r="G26" s="8"/>
      <c r="H26" s="17">
        <v>7371868.4151395867</v>
      </c>
      <c r="I26" s="17">
        <v>4001139.4808454593</v>
      </c>
      <c r="J26" s="17">
        <f t="shared" si="0"/>
        <v>11373007.895985046</v>
      </c>
      <c r="K26" s="17"/>
      <c r="L26" s="325"/>
      <c r="M26" s="325"/>
    </row>
    <row r="27" spans="1:13" x14ac:dyDescent="0.2">
      <c r="A27" s="8">
        <v>12</v>
      </c>
      <c r="B27" s="309">
        <v>881</v>
      </c>
      <c r="C27" s="303" t="s">
        <v>335</v>
      </c>
      <c r="D27" s="303"/>
      <c r="E27" s="303"/>
      <c r="F27" s="303"/>
      <c r="G27" s="8"/>
      <c r="H27" s="17">
        <v>0</v>
      </c>
      <c r="I27" s="17">
        <v>156829.35417874</v>
      </c>
      <c r="J27" s="17">
        <f t="shared" si="0"/>
        <v>156829.35417874</v>
      </c>
      <c r="K27" s="17"/>
      <c r="L27" s="325"/>
      <c r="M27" s="325"/>
    </row>
    <row r="28" spans="1:13" x14ac:dyDescent="0.2">
      <c r="A28" s="8">
        <v>13</v>
      </c>
      <c r="B28" s="309">
        <v>885</v>
      </c>
      <c r="C28" s="303" t="s">
        <v>336</v>
      </c>
      <c r="D28" s="303"/>
      <c r="E28" s="303"/>
      <c r="F28" s="303"/>
      <c r="G28" s="8"/>
      <c r="H28" s="17">
        <v>0</v>
      </c>
      <c r="I28" s="17">
        <v>738208.31483952003</v>
      </c>
      <c r="J28" s="17">
        <f t="shared" si="0"/>
        <v>738208.31483952003</v>
      </c>
      <c r="K28" s="17"/>
      <c r="L28" s="325"/>
      <c r="M28" s="325"/>
    </row>
    <row r="29" spans="1:13" x14ac:dyDescent="0.2">
      <c r="A29" s="8">
        <v>14</v>
      </c>
      <c r="B29" s="309">
        <v>886</v>
      </c>
      <c r="C29" s="303" t="s">
        <v>337</v>
      </c>
      <c r="D29" s="303"/>
      <c r="E29" s="303"/>
      <c r="F29" s="303"/>
      <c r="G29" s="8"/>
      <c r="H29" s="17">
        <v>0</v>
      </c>
      <c r="I29" s="17">
        <v>86164.754627479968</v>
      </c>
      <c r="J29" s="17">
        <f t="shared" si="0"/>
        <v>86164.754627479968</v>
      </c>
      <c r="K29" s="17"/>
      <c r="L29" s="325"/>
      <c r="M29" s="325"/>
    </row>
    <row r="30" spans="1:13" x14ac:dyDescent="0.2">
      <c r="A30" s="8">
        <v>15</v>
      </c>
      <c r="B30" s="309">
        <v>887</v>
      </c>
      <c r="C30" s="303" t="s">
        <v>338</v>
      </c>
      <c r="D30" s="303"/>
      <c r="E30" s="303"/>
      <c r="F30" s="303"/>
      <c r="G30" s="8"/>
      <c r="H30" s="17">
        <v>1987848.7286907895</v>
      </c>
      <c r="I30" s="17">
        <v>7589322.5826046383</v>
      </c>
      <c r="J30" s="17">
        <f t="shared" si="0"/>
        <v>9577171.3112954274</v>
      </c>
      <c r="K30" s="17"/>
      <c r="L30" s="325"/>
      <c r="M30" s="325"/>
    </row>
    <row r="31" spans="1:13" x14ac:dyDescent="0.2">
      <c r="A31" s="8">
        <v>16</v>
      </c>
      <c r="B31" s="309">
        <v>888</v>
      </c>
      <c r="C31" s="303" t="s">
        <v>339</v>
      </c>
      <c r="D31" s="303"/>
      <c r="E31" s="303"/>
      <c r="F31" s="303"/>
      <c r="G31" s="8"/>
      <c r="H31" s="17">
        <v>13417.459914971703</v>
      </c>
      <c r="I31" s="17">
        <v>1713274.82880836</v>
      </c>
      <c r="J31" s="17">
        <f t="shared" si="0"/>
        <v>1726692.2887233316</v>
      </c>
      <c r="K31" s="17"/>
      <c r="L31" s="325"/>
      <c r="M31" s="325"/>
    </row>
    <row r="32" spans="1:13" x14ac:dyDescent="0.2">
      <c r="A32" s="8">
        <v>17</v>
      </c>
      <c r="B32" s="309">
        <v>889</v>
      </c>
      <c r="C32" s="303" t="s">
        <v>340</v>
      </c>
      <c r="D32" s="303"/>
      <c r="E32" s="303"/>
      <c r="F32" s="303"/>
      <c r="G32" s="8"/>
      <c r="H32" s="17">
        <v>132252.85997215626</v>
      </c>
      <c r="I32" s="17">
        <v>89868.224399999992</v>
      </c>
      <c r="J32" s="17">
        <f t="shared" si="0"/>
        <v>222121.08437215624</v>
      </c>
      <c r="K32" s="17"/>
      <c r="L32" s="325"/>
      <c r="M32" s="325"/>
    </row>
    <row r="33" spans="1:13" x14ac:dyDescent="0.2">
      <c r="A33" s="8">
        <v>18</v>
      </c>
      <c r="B33" s="309">
        <v>892</v>
      </c>
      <c r="C33" s="303" t="s">
        <v>341</v>
      </c>
      <c r="D33" s="303"/>
      <c r="E33" s="303"/>
      <c r="F33" s="303"/>
      <c r="G33" s="8"/>
      <c r="H33" s="17">
        <v>1023911.6709562278</v>
      </c>
      <c r="I33" s="17">
        <v>-77143.837482399991</v>
      </c>
      <c r="J33" s="17">
        <f t="shared" si="0"/>
        <v>946767.83347382781</v>
      </c>
      <c r="K33" s="17"/>
      <c r="L33" s="325"/>
      <c r="M33" s="325"/>
    </row>
    <row r="34" spans="1:13" x14ac:dyDescent="0.2">
      <c r="A34" s="8">
        <v>19</v>
      </c>
      <c r="B34" s="309">
        <v>893</v>
      </c>
      <c r="C34" s="303" t="s">
        <v>342</v>
      </c>
      <c r="D34" s="303"/>
      <c r="E34" s="303"/>
      <c r="F34" s="303"/>
      <c r="G34" s="8"/>
      <c r="H34" s="17">
        <v>649413.10217285715</v>
      </c>
      <c r="I34" s="17">
        <v>111566.78421504001</v>
      </c>
      <c r="J34" s="17">
        <f t="shared" si="0"/>
        <v>760979.88638789719</v>
      </c>
      <c r="K34" s="17"/>
      <c r="L34" s="325"/>
      <c r="M34" s="325"/>
    </row>
    <row r="35" spans="1:13" x14ac:dyDescent="0.2">
      <c r="A35" s="8">
        <v>20</v>
      </c>
      <c r="B35" s="309">
        <v>8941</v>
      </c>
      <c r="C35" s="303" t="s">
        <v>343</v>
      </c>
      <c r="D35" s="303"/>
      <c r="E35" s="303"/>
      <c r="F35" s="303"/>
      <c r="G35" s="8"/>
      <c r="H35" s="17">
        <v>0</v>
      </c>
      <c r="I35" s="17">
        <v>0</v>
      </c>
      <c r="J35" s="17">
        <f t="shared" si="0"/>
        <v>0</v>
      </c>
      <c r="K35" s="17"/>
      <c r="L35" s="325"/>
      <c r="M35" s="325"/>
    </row>
    <row r="36" spans="1:13" x14ac:dyDescent="0.2">
      <c r="A36" s="8">
        <v>21</v>
      </c>
      <c r="B36" s="309">
        <v>8942</v>
      </c>
      <c r="C36" s="303" t="s">
        <v>344</v>
      </c>
      <c r="D36" s="303"/>
      <c r="E36" s="303"/>
      <c r="F36" s="303"/>
      <c r="G36" s="8"/>
      <c r="H36" s="17">
        <v>0</v>
      </c>
      <c r="I36" s="17">
        <v>0</v>
      </c>
      <c r="J36" s="17">
        <f t="shared" si="0"/>
        <v>0</v>
      </c>
      <c r="K36" s="17"/>
      <c r="L36" s="325"/>
      <c r="M36" s="325"/>
    </row>
    <row r="37" spans="1:13" x14ac:dyDescent="0.2">
      <c r="A37" s="8">
        <v>22</v>
      </c>
      <c r="B37" s="308"/>
      <c r="C37" s="302" t="s">
        <v>345</v>
      </c>
      <c r="D37" s="303"/>
      <c r="E37" s="303"/>
      <c r="F37" s="303"/>
      <c r="G37" s="8"/>
      <c r="H37" s="463">
        <f>SUM(H18:H36)</f>
        <v>33407137.498869605</v>
      </c>
      <c r="I37" s="463">
        <f>SUM(I18:I36)</f>
        <v>27453128.088172123</v>
      </c>
      <c r="J37" s="463">
        <f t="shared" si="0"/>
        <v>60860265.587041728</v>
      </c>
      <c r="K37" s="17"/>
      <c r="L37" s="325"/>
      <c r="M37" s="325"/>
    </row>
    <row r="38" spans="1:13" x14ac:dyDescent="0.2">
      <c r="A38" s="8"/>
      <c r="B38" s="308"/>
      <c r="C38" s="303"/>
      <c r="D38" s="303"/>
      <c r="E38" s="303"/>
      <c r="F38" s="303"/>
      <c r="G38" s="8"/>
      <c r="H38" s="8"/>
      <c r="I38" s="8"/>
      <c r="J38" s="8"/>
      <c r="K38" s="8"/>
    </row>
    <row r="39" spans="1:13" x14ac:dyDescent="0.2">
      <c r="A39" s="8"/>
      <c r="B39" s="302" t="s">
        <v>346</v>
      </c>
      <c r="C39" s="303"/>
      <c r="D39" s="303"/>
      <c r="E39" s="303"/>
      <c r="F39" s="303"/>
      <c r="G39" s="8"/>
      <c r="H39" s="8"/>
      <c r="I39" s="8"/>
      <c r="J39" s="8"/>
      <c r="K39" s="8"/>
    </row>
    <row r="40" spans="1:13" x14ac:dyDescent="0.2">
      <c r="A40" s="8"/>
      <c r="B40" s="308"/>
      <c r="C40" s="303"/>
      <c r="D40" s="303"/>
      <c r="E40" s="303"/>
      <c r="F40" s="303"/>
      <c r="G40" s="8"/>
      <c r="H40" s="8"/>
      <c r="I40" s="8"/>
      <c r="J40" s="8"/>
      <c r="K40" s="8"/>
    </row>
    <row r="41" spans="1:13" x14ac:dyDescent="0.2">
      <c r="A41" s="8">
        <v>23</v>
      </c>
      <c r="B41" s="309">
        <v>901</v>
      </c>
      <c r="C41" s="303" t="s">
        <v>347</v>
      </c>
      <c r="D41" s="303"/>
      <c r="E41" s="303"/>
      <c r="F41" s="303"/>
      <c r="G41" s="8"/>
      <c r="H41" s="17">
        <v>875566.09611375676</v>
      </c>
      <c r="I41" s="17">
        <v>534169.39119713986</v>
      </c>
      <c r="J41" s="17">
        <f t="shared" ref="J41:J49" si="1">SUM(H41:I41)</f>
        <v>1409735.4873108966</v>
      </c>
      <c r="K41" s="17"/>
      <c r="L41" s="325"/>
      <c r="M41" s="325"/>
    </row>
    <row r="42" spans="1:13" x14ac:dyDescent="0.2">
      <c r="A42" s="8">
        <v>24</v>
      </c>
      <c r="B42" s="309">
        <v>902</v>
      </c>
      <c r="C42" s="303" t="s">
        <v>348</v>
      </c>
      <c r="D42" s="303"/>
      <c r="E42" s="303"/>
      <c r="F42" s="303"/>
      <c r="G42" s="8"/>
      <c r="H42" s="17">
        <v>3289005.827840874</v>
      </c>
      <c r="I42" s="17">
        <v>448328.950686</v>
      </c>
      <c r="J42" s="17">
        <f t="shared" si="1"/>
        <v>3737334.7785268738</v>
      </c>
      <c r="K42" s="17"/>
      <c r="L42" s="325"/>
      <c r="M42" s="325"/>
    </row>
    <row r="43" spans="1:13" x14ac:dyDescent="0.2">
      <c r="A43" s="8">
        <v>25</v>
      </c>
      <c r="B43" s="309">
        <v>9031</v>
      </c>
      <c r="C43" s="303" t="s">
        <v>349</v>
      </c>
      <c r="D43" s="303"/>
      <c r="E43" s="303"/>
      <c r="F43" s="303"/>
      <c r="G43" s="8"/>
      <c r="H43" s="17">
        <v>11835212.473410418</v>
      </c>
      <c r="I43" s="17">
        <v>6191850.6763754198</v>
      </c>
      <c r="J43" s="17">
        <f t="shared" si="1"/>
        <v>18027063.149785839</v>
      </c>
      <c r="K43" s="17"/>
      <c r="L43" s="325"/>
      <c r="M43" s="325"/>
    </row>
    <row r="44" spans="1:13" x14ac:dyDescent="0.2">
      <c r="A44" s="8">
        <v>26</v>
      </c>
      <c r="B44" s="309">
        <v>9032</v>
      </c>
      <c r="C44" s="303" t="s">
        <v>350</v>
      </c>
      <c r="D44" s="303"/>
      <c r="E44" s="303"/>
      <c r="F44" s="303"/>
      <c r="G44" s="8"/>
      <c r="H44" s="17">
        <v>941907.0980249088</v>
      </c>
      <c r="I44" s="17">
        <v>-244433.10368376999</v>
      </c>
      <c r="J44" s="17">
        <f t="shared" si="1"/>
        <v>697473.99434113875</v>
      </c>
      <c r="K44" s="17"/>
      <c r="L44" s="325"/>
      <c r="M44" s="325"/>
    </row>
    <row r="45" spans="1:13" x14ac:dyDescent="0.2">
      <c r="A45" s="8">
        <v>27</v>
      </c>
      <c r="B45" s="309">
        <v>9033</v>
      </c>
      <c r="C45" s="303" t="s">
        <v>351</v>
      </c>
      <c r="D45" s="303"/>
      <c r="E45" s="303"/>
      <c r="F45" s="303"/>
      <c r="G45" s="8"/>
      <c r="H45" s="17">
        <v>0</v>
      </c>
      <c r="I45" s="17">
        <v>320742.71761437994</v>
      </c>
      <c r="J45" s="17">
        <f t="shared" si="1"/>
        <v>320742.71761437994</v>
      </c>
      <c r="K45" s="17"/>
      <c r="L45" s="325"/>
      <c r="M45" s="325"/>
    </row>
    <row r="46" spans="1:13" x14ac:dyDescent="0.2">
      <c r="A46" s="8">
        <v>28</v>
      </c>
      <c r="B46" s="309">
        <v>904</v>
      </c>
      <c r="C46" s="314" t="s">
        <v>352</v>
      </c>
      <c r="D46" s="303"/>
      <c r="E46" s="303"/>
      <c r="F46" s="303"/>
      <c r="G46" s="8"/>
      <c r="H46" s="17">
        <v>0</v>
      </c>
      <c r="I46" s="17">
        <v>842608.17000000016</v>
      </c>
      <c r="J46" s="17">
        <f t="shared" si="1"/>
        <v>842608.17000000016</v>
      </c>
      <c r="K46" s="17"/>
      <c r="L46" s="325"/>
      <c r="M46" s="325"/>
    </row>
    <row r="47" spans="1:13" x14ac:dyDescent="0.2">
      <c r="A47" s="8">
        <v>29</v>
      </c>
      <c r="B47" s="309">
        <v>904</v>
      </c>
      <c r="C47" s="314" t="s">
        <v>353</v>
      </c>
      <c r="D47" s="303"/>
      <c r="E47" s="303"/>
      <c r="F47" s="303"/>
      <c r="G47" s="8"/>
      <c r="H47" s="17">
        <v>0</v>
      </c>
      <c r="I47" s="17">
        <v>272743.34000000003</v>
      </c>
      <c r="J47" s="17">
        <f t="shared" si="1"/>
        <v>272743.34000000003</v>
      </c>
      <c r="K47" s="17"/>
      <c r="L47" s="325"/>
      <c r="M47" s="325"/>
    </row>
    <row r="48" spans="1:13" x14ac:dyDescent="0.2">
      <c r="A48" s="8">
        <v>30</v>
      </c>
      <c r="B48" s="309">
        <v>904</v>
      </c>
      <c r="C48" s="314" t="s">
        <v>354</v>
      </c>
      <c r="D48" s="303"/>
      <c r="E48" s="303"/>
      <c r="F48" s="303"/>
      <c r="G48" s="8"/>
      <c r="H48" s="17">
        <v>0</v>
      </c>
      <c r="I48" s="17">
        <v>1088831.76</v>
      </c>
      <c r="J48" s="17">
        <f t="shared" si="1"/>
        <v>1088831.76</v>
      </c>
      <c r="K48" s="17"/>
      <c r="L48" s="325"/>
      <c r="M48" s="325"/>
    </row>
    <row r="49" spans="1:17" x14ac:dyDescent="0.2">
      <c r="A49" s="8">
        <v>31</v>
      </c>
      <c r="B49" s="309">
        <v>905</v>
      </c>
      <c r="C49" s="303" t="s">
        <v>355</v>
      </c>
      <c r="D49" s="303"/>
      <c r="E49" s="303"/>
      <c r="F49" s="303"/>
      <c r="G49" s="8"/>
      <c r="H49" s="17">
        <v>0</v>
      </c>
      <c r="I49" s="17">
        <v>0</v>
      </c>
      <c r="J49" s="17">
        <f t="shared" si="1"/>
        <v>0</v>
      </c>
      <c r="K49" s="17"/>
      <c r="L49" s="325"/>
      <c r="M49" s="325"/>
    </row>
    <row r="50" spans="1:17" x14ac:dyDescent="0.2">
      <c r="A50" s="8"/>
      <c r="B50" s="302"/>
      <c r="C50" s="303"/>
      <c r="D50" s="303"/>
      <c r="E50" s="303"/>
      <c r="F50" s="303"/>
      <c r="G50" s="8"/>
      <c r="H50" s="8"/>
      <c r="I50" s="8"/>
      <c r="J50" s="8"/>
      <c r="K50" s="8"/>
    </row>
    <row r="51" spans="1:17" x14ac:dyDescent="0.2">
      <c r="A51" s="8">
        <v>32</v>
      </c>
      <c r="B51" s="302" t="s">
        <v>356</v>
      </c>
      <c r="C51" s="303"/>
      <c r="D51" s="303"/>
      <c r="E51" s="303"/>
      <c r="F51" s="303"/>
      <c r="G51" s="8"/>
      <c r="H51" s="463">
        <f>SUM(H41:H50)</f>
        <v>16941691.495389957</v>
      </c>
      <c r="I51" s="463">
        <f>SUM(I41:I50)</f>
        <v>9454841.9021891691</v>
      </c>
      <c r="J51" s="463">
        <f>SUM(H51:I51)</f>
        <v>26396533.397579126</v>
      </c>
      <c r="K51" s="17"/>
      <c r="L51" s="325"/>
      <c r="M51" s="325"/>
    </row>
    <row r="52" spans="1:17" x14ac:dyDescent="0.2">
      <c r="F52" s="8"/>
      <c r="G52" s="8"/>
      <c r="H52" s="8"/>
      <c r="I52" s="8"/>
      <c r="J52" s="8"/>
      <c r="K52" s="8"/>
      <c r="N52" s="888"/>
    </row>
    <row r="53" spans="1:17" x14ac:dyDescent="0.2">
      <c r="A53" s="8">
        <v>33</v>
      </c>
      <c r="B53" s="309">
        <v>907</v>
      </c>
      <c r="C53" s="303" t="s">
        <v>347</v>
      </c>
      <c r="D53" s="303"/>
      <c r="E53" s="303"/>
      <c r="F53" s="303"/>
      <c r="G53" s="8"/>
      <c r="H53" s="17">
        <v>335113.55069407512</v>
      </c>
      <c r="I53" s="17">
        <v>150763.9501512</v>
      </c>
      <c r="J53" s="17">
        <f>SUM(H53:I53)</f>
        <v>485877.50084527512</v>
      </c>
      <c r="K53" s="17"/>
      <c r="L53" s="325"/>
      <c r="M53" s="325"/>
      <c r="N53" s="888"/>
    </row>
    <row r="54" spans="1:17" x14ac:dyDescent="0.2">
      <c r="A54" s="8">
        <v>34</v>
      </c>
      <c r="B54" s="309">
        <v>908</v>
      </c>
      <c r="C54" s="303" t="s">
        <v>357</v>
      </c>
      <c r="D54" s="303"/>
      <c r="E54" s="303"/>
      <c r="F54" s="303"/>
      <c r="G54" s="8"/>
      <c r="H54" s="17">
        <v>4078701.2976452615</v>
      </c>
      <c r="I54" s="17">
        <v>25733615.547530405</v>
      </c>
      <c r="J54" s="17">
        <f>SUM(H54:I54)</f>
        <v>29812316.845175669</v>
      </c>
      <c r="K54" s="17"/>
      <c r="L54" s="325"/>
      <c r="M54" s="325"/>
      <c r="N54" s="888"/>
    </row>
    <row r="55" spans="1:17" x14ac:dyDescent="0.2">
      <c r="A55" s="8">
        <v>35</v>
      </c>
      <c r="B55" s="309">
        <v>909</v>
      </c>
      <c r="C55" s="303" t="s">
        <v>358</v>
      </c>
      <c r="D55" s="303"/>
      <c r="E55" s="303"/>
      <c r="F55" s="303"/>
      <c r="G55" s="8"/>
      <c r="H55" s="17">
        <v>0</v>
      </c>
      <c r="I55" s="17">
        <v>791390.11172099994</v>
      </c>
      <c r="J55" s="17">
        <f>SUM(H55:I55)</f>
        <v>791390.11172099994</v>
      </c>
      <c r="K55" s="17"/>
      <c r="L55" s="325"/>
      <c r="M55" s="325"/>
      <c r="N55" s="888"/>
    </row>
    <row r="56" spans="1:17" x14ac:dyDescent="0.2">
      <c r="A56" s="8">
        <v>36</v>
      </c>
      <c r="B56" s="309">
        <v>910</v>
      </c>
      <c r="C56" s="303" t="s">
        <v>359</v>
      </c>
      <c r="D56" s="303"/>
      <c r="E56" s="303"/>
      <c r="F56" s="303"/>
      <c r="G56" s="8"/>
      <c r="H56" s="17">
        <v>0</v>
      </c>
      <c r="I56" s="17">
        <v>0</v>
      </c>
      <c r="J56" s="17">
        <f>SUM(H56:I56)</f>
        <v>0</v>
      </c>
      <c r="K56" s="17"/>
      <c r="L56" s="325"/>
      <c r="M56" s="325"/>
      <c r="N56" s="888"/>
    </row>
    <row r="57" spans="1:17" x14ac:dyDescent="0.2">
      <c r="A57" s="8">
        <v>37</v>
      </c>
      <c r="B57" s="302" t="s">
        <v>360</v>
      </c>
      <c r="C57" s="303"/>
      <c r="D57" s="303"/>
      <c r="E57" s="303"/>
      <c r="F57" s="303"/>
      <c r="G57" s="8"/>
      <c r="H57" s="463">
        <f>SUM(H53:H56)</f>
        <v>4413814.8483393369</v>
      </c>
      <c r="I57" s="463">
        <f>SUM(I53:I56)</f>
        <v>26675769.609402608</v>
      </c>
      <c r="J57" s="463">
        <f>SUM(H57:I57)</f>
        <v>31089584.457741946</v>
      </c>
      <c r="K57" s="17"/>
      <c r="L57" s="325"/>
      <c r="M57" s="325"/>
      <c r="N57" s="888"/>
    </row>
    <row r="58" spans="1:17" x14ac:dyDescent="0.2">
      <c r="A58" s="8"/>
      <c r="B58" s="302"/>
      <c r="C58" s="303"/>
      <c r="D58" s="303"/>
      <c r="E58" s="303"/>
      <c r="F58" s="303"/>
      <c r="G58" s="8"/>
      <c r="H58" s="8"/>
      <c r="I58" s="8"/>
      <c r="J58" s="8"/>
      <c r="K58" s="8"/>
      <c r="N58" s="888"/>
    </row>
    <row r="59" spans="1:17" x14ac:dyDescent="0.2">
      <c r="A59" s="8">
        <v>38</v>
      </c>
      <c r="B59" s="302" t="s">
        <v>361</v>
      </c>
      <c r="C59" s="303"/>
      <c r="D59" s="303"/>
      <c r="E59" s="303"/>
      <c r="F59" s="303"/>
      <c r="G59" s="8"/>
      <c r="H59" s="8"/>
      <c r="I59" s="8"/>
      <c r="J59" s="8"/>
      <c r="K59" s="8"/>
      <c r="N59" s="888"/>
      <c r="O59" s="331"/>
      <c r="P59" s="331"/>
      <c r="Q59" s="331"/>
    </row>
    <row r="60" spans="1:17" x14ac:dyDescent="0.2">
      <c r="A60" s="8">
        <v>39</v>
      </c>
      <c r="B60" s="309">
        <v>920</v>
      </c>
      <c r="C60" s="303" t="s">
        <v>362</v>
      </c>
      <c r="D60" s="303"/>
      <c r="E60" s="303"/>
      <c r="F60" s="303"/>
      <c r="G60" s="8"/>
      <c r="H60" s="17">
        <v>6702298.3957343046</v>
      </c>
      <c r="I60" s="17">
        <v>0</v>
      </c>
      <c r="J60" s="17">
        <f t="shared" ref="J60:J72" si="2">SUM(H60:I60)</f>
        <v>6702298.3957343046</v>
      </c>
      <c r="K60" s="17"/>
      <c r="L60" s="325"/>
      <c r="M60" s="325"/>
      <c r="N60" s="888"/>
      <c r="O60" s="331"/>
      <c r="P60" s="331"/>
      <c r="Q60" s="331"/>
    </row>
    <row r="61" spans="1:17" x14ac:dyDescent="0.2">
      <c r="A61" s="8">
        <v>40</v>
      </c>
      <c r="B61" s="309">
        <v>921</v>
      </c>
      <c r="C61" s="303" t="s">
        <v>363</v>
      </c>
      <c r="D61" s="303"/>
      <c r="E61" s="303"/>
      <c r="F61" s="303"/>
      <c r="G61" s="8"/>
      <c r="H61" s="17">
        <v>15828286.591825755</v>
      </c>
      <c r="I61" s="17">
        <v>25501805.590184595</v>
      </c>
      <c r="J61" s="17">
        <f t="shared" si="2"/>
        <v>41330092.182010353</v>
      </c>
      <c r="K61" s="17"/>
      <c r="L61" s="325"/>
      <c r="M61" s="325"/>
      <c r="N61" s="888"/>
      <c r="O61" s="331"/>
      <c r="P61" s="331"/>
      <c r="Q61" s="331"/>
    </row>
    <row r="62" spans="1:17" x14ac:dyDescent="0.2">
      <c r="A62" s="8">
        <v>41</v>
      </c>
      <c r="B62" s="309">
        <v>922</v>
      </c>
      <c r="C62" s="303" t="s">
        <v>364</v>
      </c>
      <c r="D62" s="303"/>
      <c r="E62" s="303"/>
      <c r="F62" s="303"/>
      <c r="G62" s="8"/>
      <c r="H62" s="17">
        <v>0</v>
      </c>
      <c r="I62" s="17">
        <v>-3374270.4800000004</v>
      </c>
      <c r="J62" s="17">
        <f t="shared" si="2"/>
        <v>-3374270.4800000004</v>
      </c>
      <c r="K62" s="17"/>
      <c r="L62" s="325"/>
      <c r="M62" s="325"/>
      <c r="N62" s="888"/>
      <c r="O62" s="331"/>
      <c r="P62" s="331"/>
      <c r="Q62" s="331"/>
    </row>
    <row r="63" spans="1:17" x14ac:dyDescent="0.2">
      <c r="A63" s="8">
        <v>42</v>
      </c>
      <c r="B63" s="309">
        <v>923</v>
      </c>
      <c r="C63" s="303" t="s">
        <v>365</v>
      </c>
      <c r="D63" s="303"/>
      <c r="E63" s="303"/>
      <c r="F63" s="303"/>
      <c r="G63" s="8"/>
      <c r="H63" s="17">
        <v>0</v>
      </c>
      <c r="I63" s="17">
        <v>2138499.2559022</v>
      </c>
      <c r="J63" s="17">
        <f t="shared" si="2"/>
        <v>2138499.2559022</v>
      </c>
      <c r="K63" s="17"/>
      <c r="L63" s="325"/>
      <c r="M63" s="325"/>
      <c r="N63" s="888"/>
      <c r="O63" s="331"/>
      <c r="P63" s="331"/>
      <c r="Q63" s="331"/>
    </row>
    <row r="64" spans="1:17" x14ac:dyDescent="0.2">
      <c r="A64" s="8">
        <v>43</v>
      </c>
      <c r="B64" s="309">
        <v>924</v>
      </c>
      <c r="C64" s="303" t="s">
        <v>312</v>
      </c>
      <c r="D64" s="303"/>
      <c r="E64" s="303"/>
      <c r="F64" s="303"/>
      <c r="G64" s="8"/>
      <c r="H64" s="17">
        <v>0</v>
      </c>
      <c r="I64" s="17">
        <v>697249.96632719995</v>
      </c>
      <c r="J64" s="17">
        <f t="shared" si="2"/>
        <v>697249.96632719995</v>
      </c>
      <c r="K64" s="17"/>
      <c r="L64" s="325"/>
      <c r="M64" s="325"/>
      <c r="N64" s="888"/>
      <c r="O64" s="331"/>
      <c r="P64" s="331"/>
      <c r="Q64" s="331"/>
    </row>
    <row r="65" spans="1:17" x14ac:dyDescent="0.2">
      <c r="A65" s="8">
        <v>44</v>
      </c>
      <c r="B65" s="309">
        <v>925</v>
      </c>
      <c r="C65" s="303" t="s">
        <v>366</v>
      </c>
      <c r="D65" s="303"/>
      <c r="E65" s="303"/>
      <c r="F65" s="303"/>
      <c r="G65" s="8"/>
      <c r="H65" s="17">
        <v>89895.610156451206</v>
      </c>
      <c r="I65" s="17">
        <v>0</v>
      </c>
      <c r="J65" s="17">
        <f t="shared" si="2"/>
        <v>89895.610156451206</v>
      </c>
      <c r="K65" s="17"/>
      <c r="L65" s="325"/>
      <c r="M65" s="325"/>
      <c r="N65" s="888"/>
    </row>
    <row r="66" spans="1:17" ht="12.75" customHeight="1" x14ac:dyDescent="0.2">
      <c r="A66" s="8">
        <v>45</v>
      </c>
      <c r="B66" s="309">
        <v>926</v>
      </c>
      <c r="C66" s="303" t="s">
        <v>367</v>
      </c>
      <c r="D66" s="303"/>
      <c r="E66" s="303"/>
      <c r="F66" s="303"/>
      <c r="G66" s="8"/>
      <c r="H66" s="17">
        <v>1643630.86842578</v>
      </c>
      <c r="I66" s="17">
        <v>0</v>
      </c>
      <c r="J66" s="17">
        <f t="shared" si="2"/>
        <v>1643630.86842578</v>
      </c>
      <c r="K66" s="17"/>
      <c r="L66" s="325"/>
      <c r="M66" s="325"/>
      <c r="O66" s="331"/>
      <c r="P66" s="331"/>
      <c r="Q66" s="331"/>
    </row>
    <row r="67" spans="1:17" x14ac:dyDescent="0.2">
      <c r="A67" s="8">
        <v>46</v>
      </c>
      <c r="B67" s="309">
        <v>928</v>
      </c>
      <c r="C67" s="303" t="s">
        <v>368</v>
      </c>
      <c r="D67" s="303"/>
      <c r="E67" s="303"/>
      <c r="F67" s="303"/>
      <c r="G67" s="8"/>
      <c r="H67" s="17">
        <v>0</v>
      </c>
      <c r="I67" s="17">
        <v>0</v>
      </c>
      <c r="J67" s="17">
        <f t="shared" si="2"/>
        <v>0</v>
      </c>
      <c r="K67" s="17"/>
      <c r="L67" s="325"/>
      <c r="M67" s="325"/>
      <c r="O67" s="331"/>
      <c r="P67" s="331"/>
      <c r="Q67" s="331"/>
    </row>
    <row r="68" spans="1:17" x14ac:dyDescent="0.2">
      <c r="A68" s="8">
        <v>47</v>
      </c>
      <c r="B68" s="309">
        <v>9301</v>
      </c>
      <c r="C68" s="303" t="s">
        <v>74</v>
      </c>
      <c r="D68" s="303"/>
      <c r="E68" s="303"/>
      <c r="F68" s="303"/>
      <c r="G68" s="8"/>
      <c r="H68" s="17">
        <v>0</v>
      </c>
      <c r="I68" s="17">
        <v>0</v>
      </c>
      <c r="J68" s="17">
        <f t="shared" si="2"/>
        <v>0</v>
      </c>
      <c r="K68" s="17"/>
      <c r="L68" s="325"/>
      <c r="M68" s="325"/>
      <c r="O68" s="331"/>
      <c r="P68" s="331"/>
      <c r="Q68" s="331"/>
    </row>
    <row r="69" spans="1:17" x14ac:dyDescent="0.2">
      <c r="A69" s="8">
        <v>48</v>
      </c>
      <c r="B69" s="309">
        <v>9302</v>
      </c>
      <c r="C69" s="303" t="s">
        <v>369</v>
      </c>
      <c r="D69" s="303"/>
      <c r="E69" s="303"/>
      <c r="F69" s="303"/>
      <c r="G69" s="8"/>
      <c r="H69" s="17">
        <v>184343.79118653375</v>
      </c>
      <c r="I69" s="17">
        <v>1799640.3169094999</v>
      </c>
      <c r="J69" s="17">
        <f t="shared" si="2"/>
        <v>1983984.1080960338</v>
      </c>
      <c r="K69" s="17"/>
      <c r="L69" s="325"/>
      <c r="M69" s="325"/>
      <c r="O69" s="331"/>
      <c r="P69" s="331"/>
      <c r="Q69" s="331"/>
    </row>
    <row r="70" spans="1:17" x14ac:dyDescent="0.2">
      <c r="A70" s="8">
        <v>49</v>
      </c>
      <c r="B70" s="309">
        <v>931</v>
      </c>
      <c r="C70" s="303" t="s">
        <v>335</v>
      </c>
      <c r="D70" s="303"/>
      <c r="E70" s="303"/>
      <c r="F70" s="303"/>
      <c r="G70" s="8"/>
      <c r="H70" s="17">
        <v>0</v>
      </c>
      <c r="I70" s="17">
        <v>1060126.93819648</v>
      </c>
      <c r="J70" s="17">
        <f t="shared" si="2"/>
        <v>1060126.93819648</v>
      </c>
      <c r="K70" s="17"/>
      <c r="L70" s="325"/>
      <c r="M70" s="325"/>
      <c r="O70" s="331"/>
      <c r="P70" s="331"/>
      <c r="Q70" s="331"/>
    </row>
    <row r="71" spans="1:17" x14ac:dyDescent="0.2">
      <c r="A71" s="8">
        <v>50</v>
      </c>
      <c r="B71" s="309">
        <v>935</v>
      </c>
      <c r="C71" s="303" t="s">
        <v>370</v>
      </c>
      <c r="D71" s="303"/>
      <c r="E71" s="303"/>
      <c r="F71" s="303"/>
      <c r="G71" s="8"/>
      <c r="H71" s="17">
        <v>0</v>
      </c>
      <c r="I71" s="17">
        <v>0</v>
      </c>
      <c r="J71" s="17">
        <f t="shared" si="2"/>
        <v>0</v>
      </c>
      <c r="K71" s="17"/>
      <c r="L71" s="325"/>
      <c r="M71" s="325"/>
      <c r="O71" s="331"/>
      <c r="P71" s="331"/>
      <c r="Q71" s="331"/>
    </row>
    <row r="72" spans="1:17" x14ac:dyDescent="0.2">
      <c r="A72" s="8">
        <v>51</v>
      </c>
      <c r="B72" s="303"/>
      <c r="C72" s="302" t="s">
        <v>371</v>
      </c>
      <c r="D72" s="303"/>
      <c r="E72" s="303"/>
      <c r="F72" s="303"/>
      <c r="G72" s="8"/>
      <c r="H72" s="463">
        <f>SUM(H60:H71)</f>
        <v>24448455.257328823</v>
      </c>
      <c r="I72" s="463">
        <f>SUM(I60:I71)</f>
        <v>27823051.587519977</v>
      </c>
      <c r="J72" s="463">
        <f t="shared" si="2"/>
        <v>52271506.844848797</v>
      </c>
      <c r="K72" s="17"/>
      <c r="L72" s="325"/>
      <c r="M72" s="325"/>
    </row>
    <row r="73" spans="1:17" x14ac:dyDescent="0.2">
      <c r="A73" s="8"/>
      <c r="B73" s="303"/>
      <c r="C73" s="302"/>
      <c r="D73" s="303"/>
      <c r="E73" s="303"/>
      <c r="F73" s="303"/>
      <c r="G73" s="8"/>
      <c r="H73" s="8"/>
      <c r="I73" s="8"/>
      <c r="J73" s="8"/>
      <c r="K73" s="8"/>
    </row>
    <row r="74" spans="1:17" ht="13.5" thickBot="1" x14ac:dyDescent="0.25">
      <c r="A74" s="8">
        <v>52</v>
      </c>
      <c r="C74" s="303" t="s">
        <v>372</v>
      </c>
      <c r="D74" s="303"/>
      <c r="E74" s="303"/>
      <c r="F74" s="303"/>
      <c r="H74" s="857">
        <f>SUM(H72,H57,H51,H37,H15)</f>
        <v>79211099.099927723</v>
      </c>
      <c r="I74" s="857">
        <f>SUM(I72,I57,I51,I37,I15)</f>
        <v>90984841.133431479</v>
      </c>
      <c r="J74" s="857">
        <f>SUM(J72,J57,J51,J37,J15)</f>
        <v>170195940.23335919</v>
      </c>
      <c r="K74" s="325"/>
      <c r="L74" s="325"/>
    </row>
    <row r="75" spans="1:17" ht="13.5" thickTop="1" x14ac:dyDescent="0.2">
      <c r="A75" s="8"/>
      <c r="B75" s="302"/>
      <c r="C75" s="303"/>
      <c r="D75" s="303"/>
      <c r="E75" s="303"/>
      <c r="F75" s="303"/>
      <c r="M75" s="326"/>
    </row>
    <row r="76" spans="1:17" x14ac:dyDescent="0.2">
      <c r="A76" s="8"/>
      <c r="B76" s="302"/>
      <c r="C76" s="303"/>
      <c r="D76" s="303"/>
      <c r="E76" s="303"/>
      <c r="F76" s="303"/>
    </row>
    <row r="77" spans="1:17" x14ac:dyDescent="0.2">
      <c r="A77" s="8"/>
      <c r="B77" s="306"/>
      <c r="C77" s="306"/>
      <c r="D77" s="306"/>
      <c r="E77" s="307"/>
      <c r="F77" s="307"/>
    </row>
    <row r="78" spans="1:17" x14ac:dyDescent="0.2">
      <c r="A78" s="8"/>
      <c r="B78" s="302"/>
      <c r="C78" s="303"/>
      <c r="D78" s="303"/>
      <c r="E78" s="303"/>
      <c r="F78" s="303"/>
    </row>
    <row r="79" spans="1:17" x14ac:dyDescent="0.2">
      <c r="A79" s="8"/>
      <c r="B79" s="308"/>
      <c r="C79" s="303"/>
      <c r="D79" s="303"/>
      <c r="E79" s="303"/>
      <c r="F79" s="303"/>
    </row>
    <row r="80" spans="1:17" x14ac:dyDescent="0.2">
      <c r="A80" s="8"/>
      <c r="B80" s="302"/>
      <c r="C80" s="303"/>
      <c r="D80" s="303"/>
      <c r="E80" s="303"/>
      <c r="F80" s="303"/>
    </row>
    <row r="81" spans="1:6" x14ac:dyDescent="0.2">
      <c r="A81" s="8"/>
      <c r="B81" s="308"/>
      <c r="C81" s="303"/>
      <c r="D81" s="303"/>
      <c r="E81" s="303"/>
      <c r="F81" s="303"/>
    </row>
    <row r="82" spans="1:6" x14ac:dyDescent="0.2">
      <c r="A82" s="8"/>
      <c r="B82" s="309"/>
      <c r="C82" s="303"/>
      <c r="D82" s="303"/>
      <c r="E82" s="303"/>
      <c r="F82" s="303"/>
    </row>
    <row r="83" spans="1:6" x14ac:dyDescent="0.2">
      <c r="A83" s="8"/>
      <c r="B83" s="309"/>
      <c r="C83" s="303"/>
      <c r="D83" s="303"/>
      <c r="E83" s="303"/>
      <c r="F83" s="303"/>
    </row>
    <row r="84" spans="1:6" x14ac:dyDescent="0.2">
      <c r="A84" s="8"/>
      <c r="B84" s="308"/>
      <c r="C84" s="303"/>
      <c r="D84" s="303"/>
      <c r="E84" s="303"/>
      <c r="F84" s="303"/>
    </row>
    <row r="85" spans="1:6" x14ac:dyDescent="0.2">
      <c r="A85" s="8"/>
      <c r="B85" s="303"/>
      <c r="C85" s="302"/>
      <c r="D85" s="303"/>
      <c r="E85" s="303"/>
      <c r="F85" s="303"/>
    </row>
    <row r="86" spans="1:6" x14ac:dyDescent="0.2">
      <c r="A86" s="8"/>
      <c r="B86" s="308"/>
      <c r="C86" s="303"/>
      <c r="D86" s="303"/>
      <c r="E86" s="303"/>
      <c r="F86" s="303"/>
    </row>
    <row r="87" spans="1:6" x14ac:dyDescent="0.2">
      <c r="A87" s="8"/>
      <c r="B87" s="302"/>
      <c r="C87" s="303"/>
      <c r="D87" s="303"/>
      <c r="E87" s="303"/>
      <c r="F87" s="303"/>
    </row>
    <row r="88" spans="1:6" x14ac:dyDescent="0.2">
      <c r="A88" s="8"/>
      <c r="B88" s="308"/>
      <c r="C88" s="303"/>
      <c r="D88" s="303"/>
      <c r="E88" s="303"/>
      <c r="F88" s="303"/>
    </row>
    <row r="89" spans="1:6" x14ac:dyDescent="0.2">
      <c r="A89" s="8"/>
      <c r="B89" s="309"/>
      <c r="C89" s="303"/>
      <c r="D89" s="303"/>
      <c r="E89" s="303"/>
      <c r="F89" s="303"/>
    </row>
    <row r="90" spans="1:6" x14ac:dyDescent="0.2">
      <c r="A90" s="8"/>
      <c r="B90" s="309"/>
      <c r="C90" s="303"/>
      <c r="D90" s="303"/>
      <c r="E90" s="303"/>
      <c r="F90" s="303"/>
    </row>
    <row r="91" spans="1:6" x14ac:dyDescent="0.2">
      <c r="A91" s="8"/>
      <c r="B91" s="309"/>
      <c r="C91" s="303"/>
      <c r="D91" s="303"/>
      <c r="E91" s="303"/>
      <c r="F91" s="303"/>
    </row>
    <row r="92" spans="1:6" x14ac:dyDescent="0.2">
      <c r="A92" s="8"/>
      <c r="B92" s="309"/>
      <c r="C92" s="303"/>
      <c r="D92" s="303"/>
      <c r="E92" s="303"/>
      <c r="F92" s="303"/>
    </row>
    <row r="93" spans="1:6" x14ac:dyDescent="0.2">
      <c r="A93" s="8"/>
      <c r="B93" s="309"/>
      <c r="C93" s="303"/>
      <c r="D93" s="303"/>
      <c r="E93" s="303"/>
      <c r="F93" s="303"/>
    </row>
    <row r="94" spans="1:6" x14ac:dyDescent="0.2">
      <c r="A94" s="8"/>
      <c r="B94" s="309"/>
      <c r="C94" s="303"/>
      <c r="D94" s="303"/>
      <c r="E94" s="303"/>
      <c r="F94" s="303"/>
    </row>
    <row r="95" spans="1:6" x14ac:dyDescent="0.2">
      <c r="A95" s="8"/>
      <c r="B95" s="309"/>
      <c r="C95" s="303"/>
      <c r="D95" s="303"/>
      <c r="E95" s="303"/>
      <c r="F95" s="303"/>
    </row>
    <row r="96" spans="1:6" x14ac:dyDescent="0.2">
      <c r="A96" s="8"/>
      <c r="B96" s="309"/>
      <c r="C96" s="303"/>
      <c r="D96" s="303"/>
      <c r="E96" s="303"/>
      <c r="F96" s="303"/>
    </row>
    <row r="97" spans="1:6" x14ac:dyDescent="0.2">
      <c r="A97" s="8"/>
      <c r="B97" s="309"/>
      <c r="C97" s="303"/>
      <c r="D97" s="303"/>
      <c r="E97" s="303"/>
      <c r="F97" s="303"/>
    </row>
    <row r="98" spans="1:6" x14ac:dyDescent="0.2">
      <c r="A98" s="8"/>
      <c r="B98" s="309"/>
      <c r="C98" s="303"/>
      <c r="D98" s="303"/>
      <c r="E98" s="303"/>
      <c r="F98" s="303"/>
    </row>
    <row r="99" spans="1:6" x14ac:dyDescent="0.2">
      <c r="A99" s="8"/>
      <c r="B99" s="309"/>
      <c r="C99" s="303"/>
      <c r="D99" s="303"/>
      <c r="E99" s="303"/>
      <c r="F99" s="303"/>
    </row>
    <row r="100" spans="1:6" x14ac:dyDescent="0.2">
      <c r="A100" s="8"/>
      <c r="B100" s="309"/>
      <c r="C100" s="303"/>
      <c r="D100" s="303"/>
      <c r="E100" s="303"/>
      <c r="F100" s="303"/>
    </row>
    <row r="101" spans="1:6" x14ac:dyDescent="0.2">
      <c r="A101" s="8"/>
      <c r="B101" s="309"/>
      <c r="C101" s="303"/>
      <c r="D101" s="303"/>
      <c r="E101" s="303"/>
      <c r="F101" s="303"/>
    </row>
    <row r="102" spans="1:6" x14ac:dyDescent="0.2">
      <c r="A102" s="8"/>
      <c r="B102" s="309"/>
      <c r="C102" s="303"/>
      <c r="D102" s="303"/>
      <c r="E102" s="303"/>
      <c r="F102" s="303"/>
    </row>
    <row r="103" spans="1:6" x14ac:dyDescent="0.2">
      <c r="A103" s="8"/>
      <c r="B103" s="309"/>
      <c r="C103" s="303"/>
      <c r="D103" s="303"/>
      <c r="E103" s="303"/>
      <c r="F103" s="303"/>
    </row>
    <row r="104" spans="1:6" x14ac:dyDescent="0.2">
      <c r="A104" s="8"/>
      <c r="B104" s="309"/>
      <c r="C104" s="303"/>
      <c r="D104" s="303"/>
      <c r="E104" s="303"/>
      <c r="F104" s="303"/>
    </row>
    <row r="105" spans="1:6" x14ac:dyDescent="0.2">
      <c r="A105" s="8"/>
      <c r="B105" s="309"/>
      <c r="C105" s="303"/>
      <c r="D105" s="303"/>
      <c r="E105" s="303"/>
      <c r="F105" s="303"/>
    </row>
    <row r="106" spans="1:6" x14ac:dyDescent="0.2">
      <c r="A106" s="8"/>
      <c r="B106" s="309"/>
      <c r="C106" s="303"/>
      <c r="D106" s="303"/>
      <c r="E106" s="303"/>
      <c r="F106" s="303"/>
    </row>
    <row r="107" spans="1:6" x14ac:dyDescent="0.2">
      <c r="A107" s="8"/>
      <c r="B107" s="309"/>
      <c r="C107" s="303"/>
      <c r="D107" s="303"/>
      <c r="E107" s="303"/>
      <c r="F107" s="303"/>
    </row>
    <row r="108" spans="1:6" x14ac:dyDescent="0.2">
      <c r="A108" s="8"/>
      <c r="B108" s="309"/>
      <c r="C108" s="303"/>
      <c r="D108" s="303"/>
      <c r="E108" s="303"/>
      <c r="F108" s="303"/>
    </row>
    <row r="109" spans="1:6" x14ac:dyDescent="0.2">
      <c r="A109" s="8"/>
      <c r="B109" s="309"/>
      <c r="C109" s="303"/>
      <c r="D109" s="303"/>
      <c r="E109" s="303"/>
      <c r="F109" s="303"/>
    </row>
    <row r="110" spans="1:6" x14ac:dyDescent="0.2">
      <c r="A110" s="8"/>
      <c r="B110" s="309"/>
      <c r="C110" s="303"/>
      <c r="D110" s="303"/>
      <c r="E110" s="303"/>
      <c r="F110" s="303"/>
    </row>
    <row r="111" spans="1:6" x14ac:dyDescent="0.2">
      <c r="A111" s="8"/>
      <c r="B111" s="309"/>
      <c r="C111" s="303"/>
      <c r="D111" s="303"/>
      <c r="E111" s="303"/>
      <c r="F111" s="303"/>
    </row>
    <row r="112" spans="1:6" x14ac:dyDescent="0.2">
      <c r="A112" s="8"/>
      <c r="B112" s="309"/>
      <c r="C112" s="303"/>
      <c r="D112" s="303"/>
      <c r="E112" s="303"/>
      <c r="F112" s="303"/>
    </row>
    <row r="113" spans="1:6" x14ac:dyDescent="0.2">
      <c r="A113" s="8"/>
      <c r="B113" s="309"/>
      <c r="C113" s="303"/>
      <c r="D113" s="303"/>
      <c r="E113" s="303"/>
      <c r="F113" s="303"/>
    </row>
    <row r="114" spans="1:6" x14ac:dyDescent="0.2">
      <c r="A114" s="8"/>
      <c r="B114" s="302"/>
      <c r="C114" s="303"/>
      <c r="D114" s="303"/>
      <c r="E114" s="303"/>
      <c r="F114" s="303"/>
    </row>
    <row r="115" spans="1:6" x14ac:dyDescent="0.2">
      <c r="A115" s="8"/>
      <c r="B115" s="302"/>
      <c r="C115" s="303"/>
      <c r="D115" s="303"/>
      <c r="E115" s="303"/>
      <c r="F115" s="303"/>
    </row>
    <row r="116" spans="1:6" x14ac:dyDescent="0.2">
      <c r="A116" s="8"/>
      <c r="B116" s="302"/>
      <c r="C116" s="303"/>
      <c r="D116" s="303"/>
      <c r="E116" s="303"/>
      <c r="F116" s="303"/>
    </row>
    <row r="117" spans="1:6" x14ac:dyDescent="0.2">
      <c r="A117" s="8"/>
      <c r="B117" s="309"/>
      <c r="C117" s="303"/>
      <c r="D117" s="303"/>
      <c r="E117" s="303"/>
      <c r="F117" s="303"/>
    </row>
    <row r="118" spans="1:6" x14ac:dyDescent="0.2">
      <c r="A118" s="8"/>
      <c r="B118" s="309"/>
      <c r="C118" s="303"/>
      <c r="D118" s="303"/>
      <c r="E118" s="303"/>
      <c r="F118" s="303"/>
    </row>
    <row r="119" spans="1:6" x14ac:dyDescent="0.2">
      <c r="A119" s="8"/>
      <c r="B119" s="309"/>
      <c r="C119" s="303"/>
      <c r="D119" s="303"/>
      <c r="E119" s="303"/>
      <c r="F119" s="303"/>
    </row>
    <row r="120" spans="1:6" x14ac:dyDescent="0.2">
      <c r="A120" s="8"/>
      <c r="B120" s="309"/>
      <c r="C120" s="303"/>
      <c r="D120" s="303"/>
      <c r="E120" s="303"/>
      <c r="F120" s="303"/>
    </row>
    <row r="121" spans="1:6" x14ac:dyDescent="0.2">
      <c r="A121" s="8"/>
      <c r="B121" s="309"/>
      <c r="C121" s="303"/>
      <c r="D121" s="303"/>
      <c r="E121" s="303"/>
      <c r="F121" s="303"/>
    </row>
    <row r="122" spans="1:6" x14ac:dyDescent="0.2">
      <c r="A122" s="8"/>
      <c r="B122" s="309"/>
      <c r="C122" s="314"/>
      <c r="D122" s="303"/>
      <c r="E122" s="303"/>
      <c r="F122" s="303"/>
    </row>
    <row r="123" spans="1:6" x14ac:dyDescent="0.2">
      <c r="A123" s="8"/>
      <c r="B123" s="309"/>
      <c r="C123" s="314"/>
      <c r="D123" s="303"/>
      <c r="E123" s="303"/>
      <c r="F123" s="303"/>
    </row>
    <row r="124" spans="1:6" x14ac:dyDescent="0.2">
      <c r="A124" s="8"/>
      <c r="B124" s="309"/>
      <c r="C124" s="314"/>
      <c r="D124" s="303"/>
      <c r="E124" s="303"/>
      <c r="F124" s="303"/>
    </row>
    <row r="125" spans="1:6" x14ac:dyDescent="0.2">
      <c r="A125" s="8"/>
      <c r="B125" s="309"/>
      <c r="C125" s="303"/>
      <c r="D125" s="303"/>
      <c r="E125" s="303"/>
      <c r="F125" s="303"/>
    </row>
    <row r="126" spans="1:6" x14ac:dyDescent="0.2">
      <c r="A126" s="8"/>
      <c r="B126" s="309"/>
      <c r="C126" s="303"/>
      <c r="D126" s="303"/>
      <c r="E126" s="303"/>
      <c r="F126" s="303"/>
    </row>
    <row r="127" spans="1:6" x14ac:dyDescent="0.2">
      <c r="A127" s="8"/>
      <c r="B127" s="302"/>
      <c r="C127" s="303"/>
      <c r="D127" s="303"/>
      <c r="E127" s="303"/>
      <c r="F127" s="303"/>
    </row>
    <row r="128" spans="1:6" x14ac:dyDescent="0.2">
      <c r="A128" s="8"/>
      <c r="B128" s="302"/>
      <c r="C128" s="303"/>
      <c r="D128" s="303"/>
      <c r="E128" s="303"/>
      <c r="F128" s="303"/>
    </row>
    <row r="129" spans="1:6" x14ac:dyDescent="0.2">
      <c r="A129" s="8"/>
      <c r="B129" s="302"/>
      <c r="C129" s="303"/>
      <c r="D129" s="303"/>
      <c r="E129" s="303"/>
      <c r="F129" s="303"/>
    </row>
    <row r="130" spans="1:6" x14ac:dyDescent="0.2">
      <c r="A130" s="8"/>
      <c r="B130" s="308"/>
      <c r="C130" s="303"/>
      <c r="D130" s="303"/>
      <c r="E130" s="303"/>
      <c r="F130" s="303"/>
    </row>
    <row r="131" spans="1:6" x14ac:dyDescent="0.2">
      <c r="A131" s="8"/>
      <c r="B131" s="309"/>
      <c r="C131" s="303"/>
      <c r="D131" s="303"/>
      <c r="E131" s="303"/>
      <c r="F131" s="303"/>
    </row>
    <row r="132" spans="1:6" x14ac:dyDescent="0.2">
      <c r="A132" s="8"/>
      <c r="B132" s="309"/>
      <c r="C132" s="303"/>
      <c r="D132" s="303"/>
      <c r="E132" s="303"/>
      <c r="F132" s="303"/>
    </row>
    <row r="133" spans="1:6" x14ac:dyDescent="0.2">
      <c r="A133" s="8"/>
      <c r="B133" s="309"/>
      <c r="C133" s="303"/>
      <c r="D133" s="303"/>
      <c r="E133" s="303"/>
      <c r="F133" s="303"/>
    </row>
    <row r="134" spans="1:6" x14ac:dyDescent="0.2">
      <c r="A134" s="8"/>
      <c r="B134" s="309"/>
      <c r="C134" s="303"/>
      <c r="D134" s="303"/>
      <c r="E134" s="303"/>
      <c r="F134" s="303"/>
    </row>
    <row r="135" spans="1:6" x14ac:dyDescent="0.2">
      <c r="A135" s="8"/>
      <c r="B135" s="309"/>
      <c r="C135" s="303"/>
      <c r="D135" s="303"/>
      <c r="E135" s="303"/>
      <c r="F135" s="303"/>
    </row>
    <row r="136" spans="1:6" x14ac:dyDescent="0.2">
      <c r="A136" s="8"/>
      <c r="B136" s="308"/>
      <c r="C136" s="315"/>
      <c r="D136" s="303"/>
      <c r="E136" s="303"/>
      <c r="F136" s="303"/>
    </row>
  </sheetData>
  <mergeCells count="3">
    <mergeCell ref="D7:E7"/>
    <mergeCell ref="N52:N65"/>
    <mergeCell ref="B5:J5"/>
  </mergeCells>
  <pageMargins left="0.7" right="0.7" top="0.75" bottom="0.75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opLeftCell="E62" workbookViewId="0">
      <selection activeCell="Q84" sqref="Q84"/>
    </sheetView>
  </sheetViews>
  <sheetFormatPr defaultRowHeight="12.75" outlineLevelCol="1" x14ac:dyDescent="0.2"/>
  <cols>
    <col min="1" max="1" width="11" style="251" hidden="1" customWidth="1"/>
    <col min="2" max="2" width="7.140625" style="251" customWidth="1"/>
    <col min="3" max="3" width="13.7109375" style="587" customWidth="1"/>
    <col min="4" max="4" width="46.7109375" style="577" bestFit="1" customWidth="1"/>
    <col min="5" max="5" width="11.42578125" style="577" customWidth="1"/>
    <col min="6" max="6" width="11.7109375" style="580" customWidth="1"/>
    <col min="7" max="17" width="13.28515625" style="251" customWidth="1" outlineLevel="1"/>
    <col min="18" max="18" width="10" style="580" customWidth="1"/>
    <col min="19" max="19" width="4.42578125" style="251" customWidth="1"/>
    <col min="20" max="22" width="4.28515625" style="251" customWidth="1"/>
    <col min="23" max="16384" width="9.140625" style="251"/>
  </cols>
  <sheetData>
    <row r="1" spans="1:18" ht="18" hidden="1" x14ac:dyDescent="0.25">
      <c r="A1" s="646" t="s">
        <v>559</v>
      </c>
      <c r="B1" s="646"/>
      <c r="C1" s="646"/>
      <c r="D1" s="578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578"/>
      <c r="R1" s="594"/>
    </row>
    <row r="2" spans="1:18" ht="18" x14ac:dyDescent="0.25">
      <c r="A2" s="647" t="str">
        <f>+Q5</f>
        <v>2016</v>
      </c>
      <c r="B2" s="647"/>
      <c r="C2" s="602" t="s">
        <v>681</v>
      </c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48"/>
      <c r="R2" s="578"/>
    </row>
    <row r="3" spans="1:18" x14ac:dyDescent="0.2">
      <c r="A3" s="649"/>
      <c r="B3" s="649"/>
      <c r="C3" s="664"/>
      <c r="D3" s="650" t="s">
        <v>0</v>
      </c>
      <c r="E3" s="651" t="s">
        <v>1</v>
      </c>
      <c r="F3" s="651" t="s">
        <v>205</v>
      </c>
      <c r="G3" s="651" t="s">
        <v>204</v>
      </c>
      <c r="H3" s="651" t="s">
        <v>2</v>
      </c>
      <c r="I3" s="651" t="s">
        <v>208</v>
      </c>
      <c r="J3" s="651" t="s">
        <v>209</v>
      </c>
      <c r="K3" s="651" t="s">
        <v>210</v>
      </c>
      <c r="L3" s="651" t="s">
        <v>211</v>
      </c>
      <c r="M3" s="651" t="s">
        <v>383</v>
      </c>
      <c r="N3" s="651" t="s">
        <v>384</v>
      </c>
      <c r="O3" s="651" t="s">
        <v>385</v>
      </c>
      <c r="P3" s="651" t="s">
        <v>386</v>
      </c>
      <c r="Q3" s="652" t="s">
        <v>387</v>
      </c>
    </row>
    <row r="4" spans="1:18" s="580" customFormat="1" x14ac:dyDescent="0.2">
      <c r="A4" s="649"/>
      <c r="B4" s="649"/>
      <c r="C4" s="664"/>
      <c r="D4" s="648"/>
      <c r="E4" s="648" t="s">
        <v>235</v>
      </c>
      <c r="F4" s="648" t="s">
        <v>235</v>
      </c>
      <c r="G4" s="648" t="s">
        <v>235</v>
      </c>
      <c r="H4" s="648" t="s">
        <v>295</v>
      </c>
      <c r="I4" s="648" t="s">
        <v>295</v>
      </c>
      <c r="J4" s="648" t="s">
        <v>295</v>
      </c>
      <c r="K4" s="648" t="s">
        <v>295</v>
      </c>
      <c r="L4" s="648" t="s">
        <v>295</v>
      </c>
      <c r="M4" s="648" t="s">
        <v>295</v>
      </c>
      <c r="N4" s="648" t="s">
        <v>295</v>
      </c>
      <c r="O4" s="648" t="s">
        <v>295</v>
      </c>
      <c r="P4" s="648" t="s">
        <v>295</v>
      </c>
      <c r="Q4" s="653" t="s">
        <v>729</v>
      </c>
      <c r="R4" s="582"/>
    </row>
    <row r="5" spans="1:18" s="580" customFormat="1" x14ac:dyDescent="0.2">
      <c r="A5" s="649"/>
      <c r="B5" s="665" t="s">
        <v>234</v>
      </c>
      <c r="C5" s="665"/>
      <c r="D5" s="666"/>
      <c r="E5" s="667" t="s">
        <v>667</v>
      </c>
      <c r="F5" s="667" t="s">
        <v>668</v>
      </c>
      <c r="G5" s="667" t="s">
        <v>669</v>
      </c>
      <c r="H5" s="667" t="s">
        <v>670</v>
      </c>
      <c r="I5" s="667" t="s">
        <v>671</v>
      </c>
      <c r="J5" s="667" t="s">
        <v>672</v>
      </c>
      <c r="K5" s="667" t="s">
        <v>673</v>
      </c>
      <c r="L5" s="667" t="s">
        <v>674</v>
      </c>
      <c r="M5" s="667" t="s">
        <v>675</v>
      </c>
      <c r="N5" s="667" t="s">
        <v>676</v>
      </c>
      <c r="O5" s="667" t="s">
        <v>677</v>
      </c>
      <c r="P5" s="667" t="s">
        <v>678</v>
      </c>
      <c r="Q5" s="713" t="s">
        <v>679</v>
      </c>
      <c r="R5" s="586"/>
    </row>
    <row r="6" spans="1:18" s="586" customFormat="1" x14ac:dyDescent="0.2">
      <c r="A6" s="587" t="s">
        <v>423</v>
      </c>
      <c r="B6" s="668">
        <v>1</v>
      </c>
      <c r="C6" s="669" t="s">
        <v>423</v>
      </c>
      <c r="D6" s="670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2"/>
      <c r="R6" s="610"/>
    </row>
    <row r="7" spans="1:18" s="580" customFormat="1" x14ac:dyDescent="0.2">
      <c r="A7" s="654"/>
      <c r="B7" s="668">
        <f>+B6+1</f>
        <v>2</v>
      </c>
      <c r="C7" s="668"/>
      <c r="D7" s="670" t="s">
        <v>424</v>
      </c>
      <c r="E7" s="673">
        <v>937</v>
      </c>
      <c r="F7" s="674">
        <v>935</v>
      </c>
      <c r="G7" s="673">
        <v>933</v>
      </c>
      <c r="H7" s="673">
        <v>943</v>
      </c>
      <c r="I7" s="673">
        <v>944</v>
      </c>
      <c r="J7" s="673">
        <v>944</v>
      </c>
      <c r="K7" s="673">
        <v>944</v>
      </c>
      <c r="L7" s="673">
        <v>944</v>
      </c>
      <c r="M7" s="673">
        <v>944</v>
      </c>
      <c r="N7" s="673">
        <v>944</v>
      </c>
      <c r="O7" s="673">
        <v>944</v>
      </c>
      <c r="P7" s="673">
        <v>944</v>
      </c>
      <c r="Q7" s="672">
        <v>941.66666666666663</v>
      </c>
    </row>
    <row r="8" spans="1:18" s="580" customFormat="1" x14ac:dyDescent="0.2">
      <c r="A8" s="654"/>
      <c r="B8" s="668">
        <f t="shared" ref="B8:B71" si="0">+B7+1</f>
        <v>3</v>
      </c>
      <c r="C8" s="668"/>
      <c r="D8" s="670" t="s">
        <v>425</v>
      </c>
      <c r="E8" s="671">
        <v>967</v>
      </c>
      <c r="F8" s="671">
        <v>964</v>
      </c>
      <c r="G8" s="671">
        <v>951</v>
      </c>
      <c r="H8" s="671">
        <v>968</v>
      </c>
      <c r="I8" s="671">
        <v>976</v>
      </c>
      <c r="J8" s="671">
        <v>973</v>
      </c>
      <c r="K8" s="671">
        <v>979</v>
      </c>
      <c r="L8" s="671">
        <v>972</v>
      </c>
      <c r="M8" s="671">
        <v>974</v>
      </c>
      <c r="N8" s="671">
        <v>975</v>
      </c>
      <c r="O8" s="671">
        <v>965</v>
      </c>
      <c r="P8" s="671">
        <v>961</v>
      </c>
      <c r="Q8" s="672">
        <v>968.75</v>
      </c>
    </row>
    <row r="9" spans="1:18" s="580" customFormat="1" x14ac:dyDescent="0.2">
      <c r="A9" s="587" t="s">
        <v>426</v>
      </c>
      <c r="B9" s="668">
        <f t="shared" si="0"/>
        <v>4</v>
      </c>
      <c r="C9" s="669" t="s">
        <v>426</v>
      </c>
      <c r="D9" s="670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2"/>
    </row>
    <row r="10" spans="1:18" s="580" customFormat="1" x14ac:dyDescent="0.2">
      <c r="A10" s="654"/>
      <c r="B10" s="668">
        <f t="shared" si="0"/>
        <v>5</v>
      </c>
      <c r="C10" s="668"/>
      <c r="D10" s="670" t="s">
        <v>427</v>
      </c>
      <c r="E10" s="675">
        <v>2016038</v>
      </c>
      <c r="F10" s="675">
        <v>1820336.29</v>
      </c>
      <c r="G10" s="675">
        <v>2198760.41</v>
      </c>
      <c r="H10" s="675">
        <v>2005409.0940164526</v>
      </c>
      <c r="I10" s="675">
        <v>2005409.0940164526</v>
      </c>
      <c r="J10" s="675">
        <v>2005409.0940164526</v>
      </c>
      <c r="K10" s="675">
        <v>2005409.0940164526</v>
      </c>
      <c r="L10" s="675">
        <v>2005409.0940164526</v>
      </c>
      <c r="M10" s="675">
        <v>2005409.0940164526</v>
      </c>
      <c r="N10" s="675">
        <v>2005409.0940164526</v>
      </c>
      <c r="O10" s="675">
        <v>2005409.0940164526</v>
      </c>
      <c r="P10" s="675">
        <v>2005409.0940164526</v>
      </c>
      <c r="Q10" s="676">
        <v>24083816.546148073</v>
      </c>
      <c r="R10" s="592"/>
    </row>
    <row r="11" spans="1:18" s="580" customFormat="1" x14ac:dyDescent="0.2">
      <c r="A11" s="654"/>
      <c r="B11" s="668">
        <f t="shared" si="0"/>
        <v>6</v>
      </c>
      <c r="C11" s="668"/>
      <c r="D11" s="670" t="s">
        <v>428</v>
      </c>
      <c r="E11" s="675">
        <v>15749.82</v>
      </c>
      <c r="F11" s="675">
        <v>24842.93</v>
      </c>
      <c r="G11" s="675">
        <v>33591.86</v>
      </c>
      <c r="H11" s="675">
        <v>23100.91383767693</v>
      </c>
      <c r="I11" s="675">
        <v>23100.91383767693</v>
      </c>
      <c r="J11" s="675">
        <v>23100.91383767693</v>
      </c>
      <c r="K11" s="675">
        <v>23100.91383767693</v>
      </c>
      <c r="L11" s="675">
        <v>23100.91383767693</v>
      </c>
      <c r="M11" s="675">
        <v>23100.91383767693</v>
      </c>
      <c r="N11" s="675">
        <v>23100.91383767693</v>
      </c>
      <c r="O11" s="675">
        <v>23100.91383767693</v>
      </c>
      <c r="P11" s="675">
        <v>23100.91383767693</v>
      </c>
      <c r="Q11" s="676">
        <v>282092.83453909238</v>
      </c>
      <c r="R11" s="592"/>
    </row>
    <row r="12" spans="1:18" s="580" customFormat="1" x14ac:dyDescent="0.2">
      <c r="A12" s="654"/>
      <c r="B12" s="668">
        <f t="shared" si="0"/>
        <v>7</v>
      </c>
      <c r="C12" s="668"/>
      <c r="D12" s="670" t="s">
        <v>429</v>
      </c>
      <c r="E12" s="675">
        <v>22152.579999999998</v>
      </c>
      <c r="F12" s="675">
        <v>24730.239999999998</v>
      </c>
      <c r="G12" s="675">
        <v>23946.05</v>
      </c>
      <c r="H12" s="675">
        <v>22647.790263796491</v>
      </c>
      <c r="I12" s="675">
        <v>22647.790263796491</v>
      </c>
      <c r="J12" s="675">
        <v>22647.790263796491</v>
      </c>
      <c r="K12" s="675">
        <v>22647.790263796491</v>
      </c>
      <c r="L12" s="675">
        <v>22647.790263796491</v>
      </c>
      <c r="M12" s="675">
        <v>22647.790263796491</v>
      </c>
      <c r="N12" s="675">
        <v>22647.790263796491</v>
      </c>
      <c r="O12" s="675">
        <v>22647.790263796491</v>
      </c>
      <c r="P12" s="675">
        <v>22647.790263796491</v>
      </c>
      <c r="Q12" s="676">
        <v>274658.98237416841</v>
      </c>
      <c r="R12" s="592"/>
    </row>
    <row r="13" spans="1:18" s="580" customFormat="1" x14ac:dyDescent="0.2">
      <c r="A13" s="654"/>
      <c r="B13" s="668">
        <f t="shared" si="0"/>
        <v>8</v>
      </c>
      <c r="C13" s="668"/>
      <c r="D13" s="670" t="s">
        <v>430</v>
      </c>
      <c r="E13" s="675">
        <v>44721.07</v>
      </c>
      <c r="F13" s="675">
        <v>44961.97</v>
      </c>
      <c r="G13" s="675">
        <v>41100.980000000003</v>
      </c>
      <c r="H13" s="675">
        <v>38135.768284797836</v>
      </c>
      <c r="I13" s="675">
        <v>38135.768284797836</v>
      </c>
      <c r="J13" s="675">
        <v>38135.768284797836</v>
      </c>
      <c r="K13" s="675">
        <v>38135.768284797836</v>
      </c>
      <c r="L13" s="675">
        <v>38135.768284797836</v>
      </c>
      <c r="M13" s="675">
        <v>38135.768284797836</v>
      </c>
      <c r="N13" s="675">
        <v>38135.768284797836</v>
      </c>
      <c r="O13" s="675">
        <v>38135.768284797836</v>
      </c>
      <c r="P13" s="675">
        <v>38135.768284797836</v>
      </c>
      <c r="Q13" s="676">
        <v>474005.93456318061</v>
      </c>
      <c r="R13" s="592"/>
    </row>
    <row r="14" spans="1:18" s="580" customFormat="1" x14ac:dyDescent="0.2">
      <c r="A14" s="654"/>
      <c r="B14" s="668">
        <f t="shared" si="0"/>
        <v>9</v>
      </c>
      <c r="C14" s="668"/>
      <c r="D14" s="670" t="s">
        <v>431</v>
      </c>
      <c r="E14" s="675">
        <v>137508.03</v>
      </c>
      <c r="F14" s="675">
        <v>164142.43999999997</v>
      </c>
      <c r="G14" s="675">
        <v>196357.41999999998</v>
      </c>
      <c r="H14" s="675">
        <v>151342.02660001733</v>
      </c>
      <c r="I14" s="675">
        <v>151342.02660001733</v>
      </c>
      <c r="J14" s="675">
        <v>151342.02660001733</v>
      </c>
      <c r="K14" s="675">
        <v>151342.02660001733</v>
      </c>
      <c r="L14" s="675">
        <v>151342.02660001733</v>
      </c>
      <c r="M14" s="675">
        <v>151342.02660001733</v>
      </c>
      <c r="N14" s="675">
        <v>151342.02660001733</v>
      </c>
      <c r="O14" s="675">
        <v>151342.02660001733</v>
      </c>
      <c r="P14" s="675">
        <v>151342.02660001733</v>
      </c>
      <c r="Q14" s="676">
        <v>1860086.1294001555</v>
      </c>
      <c r="R14" s="592"/>
    </row>
    <row r="15" spans="1:18" s="580" customFormat="1" x14ac:dyDescent="0.2">
      <c r="A15" s="654"/>
      <c r="B15" s="668">
        <f t="shared" si="0"/>
        <v>10</v>
      </c>
      <c r="C15" s="668"/>
      <c r="D15" s="670" t="s">
        <v>432</v>
      </c>
      <c r="E15" s="675">
        <v>855185.24</v>
      </c>
      <c r="F15" s="675">
        <v>842141.42999999993</v>
      </c>
      <c r="G15" s="675">
        <v>679416.66999999993</v>
      </c>
      <c r="H15" s="675">
        <v>901943.99033059238</v>
      </c>
      <c r="I15" s="675">
        <v>901943.99033059238</v>
      </c>
      <c r="J15" s="675">
        <v>901943.99033059238</v>
      </c>
      <c r="K15" s="675">
        <v>901943.99033059238</v>
      </c>
      <c r="L15" s="675">
        <v>901943.99033059238</v>
      </c>
      <c r="M15" s="675">
        <v>901943.99033059238</v>
      </c>
      <c r="N15" s="675">
        <v>901943.99033059238</v>
      </c>
      <c r="O15" s="675">
        <v>901943.99033059238</v>
      </c>
      <c r="P15" s="675">
        <v>901943.99033059238</v>
      </c>
      <c r="Q15" s="676">
        <v>10494239.252975332</v>
      </c>
      <c r="R15" s="592"/>
    </row>
    <row r="16" spans="1:18" s="580" customFormat="1" x14ac:dyDescent="0.2">
      <c r="A16" s="654"/>
      <c r="B16" s="668">
        <f t="shared" si="0"/>
        <v>11</v>
      </c>
      <c r="C16" s="668"/>
      <c r="D16" s="670" t="s">
        <v>306</v>
      </c>
      <c r="E16" s="675">
        <v>2635321.09</v>
      </c>
      <c r="F16" s="675">
        <v>2773587.65</v>
      </c>
      <c r="G16" s="675">
        <v>2449431.84</v>
      </c>
      <c r="H16" s="675">
        <v>2510901</v>
      </c>
      <c r="I16" s="675">
        <v>2543762</v>
      </c>
      <c r="J16" s="675">
        <v>2528939</v>
      </c>
      <c r="K16" s="675">
        <v>2539012</v>
      </c>
      <c r="L16" s="675">
        <v>2537651</v>
      </c>
      <c r="M16" s="675">
        <v>2542571</v>
      </c>
      <c r="N16" s="675">
        <v>2542232</v>
      </c>
      <c r="O16" s="675">
        <v>2531648</v>
      </c>
      <c r="P16" s="675">
        <v>2516840</v>
      </c>
      <c r="Q16" s="676">
        <v>30651896.579999998</v>
      </c>
      <c r="R16" s="592"/>
    </row>
    <row r="17" spans="1:18" s="580" customFormat="1" x14ac:dyDescent="0.2">
      <c r="A17" s="654"/>
      <c r="B17" s="668">
        <f t="shared" si="0"/>
        <v>12</v>
      </c>
      <c r="C17" s="668"/>
      <c r="D17" s="670" t="s">
        <v>555</v>
      </c>
      <c r="E17" s="677">
        <v>0</v>
      </c>
      <c r="F17" s="677">
        <v>0</v>
      </c>
      <c r="G17" s="677">
        <v>0</v>
      </c>
      <c r="H17" s="677">
        <v>0</v>
      </c>
      <c r="I17" s="677">
        <v>0</v>
      </c>
      <c r="J17" s="677">
        <v>0</v>
      </c>
      <c r="K17" s="677">
        <v>0</v>
      </c>
      <c r="L17" s="677">
        <v>0</v>
      </c>
      <c r="M17" s="677">
        <v>0</v>
      </c>
      <c r="N17" s="677">
        <v>0</v>
      </c>
      <c r="O17" s="677">
        <v>0</v>
      </c>
      <c r="P17" s="677">
        <v>0</v>
      </c>
      <c r="Q17" s="672">
        <v>0</v>
      </c>
      <c r="R17" s="592"/>
    </row>
    <row r="18" spans="1:18" s="580" customFormat="1" x14ac:dyDescent="0.2">
      <c r="A18" s="649"/>
      <c r="B18" s="668">
        <f t="shared" si="0"/>
        <v>13</v>
      </c>
      <c r="C18" s="665"/>
      <c r="D18" s="670" t="s">
        <v>433</v>
      </c>
      <c r="E18" s="675">
        <v>0</v>
      </c>
      <c r="F18" s="675">
        <v>0</v>
      </c>
      <c r="G18" s="675">
        <v>0</v>
      </c>
      <c r="H18" s="675">
        <v>0</v>
      </c>
      <c r="I18" s="675">
        <v>0</v>
      </c>
      <c r="J18" s="675">
        <v>0</v>
      </c>
      <c r="K18" s="675">
        <v>0</v>
      </c>
      <c r="L18" s="675">
        <v>0</v>
      </c>
      <c r="M18" s="675">
        <v>0</v>
      </c>
      <c r="N18" s="675">
        <v>0</v>
      </c>
      <c r="O18" s="675">
        <v>0</v>
      </c>
      <c r="P18" s="675">
        <v>0</v>
      </c>
      <c r="Q18" s="672">
        <v>0</v>
      </c>
      <c r="R18" s="592"/>
    </row>
    <row r="19" spans="1:18" s="580" customFormat="1" x14ac:dyDescent="0.2">
      <c r="A19" s="656" t="s">
        <v>434</v>
      </c>
      <c r="B19" s="668">
        <f t="shared" si="0"/>
        <v>14</v>
      </c>
      <c r="D19" s="678" t="s">
        <v>434</v>
      </c>
      <c r="E19" s="858">
        <v>5726675.8300000001</v>
      </c>
      <c r="F19" s="679">
        <v>5694742.9499999993</v>
      </c>
      <c r="G19" s="679">
        <v>5622605.2299999995</v>
      </c>
      <c r="H19" s="679">
        <v>5653480.583333334</v>
      </c>
      <c r="I19" s="679">
        <v>5686341.583333334</v>
      </c>
      <c r="J19" s="679">
        <v>5671518.583333334</v>
      </c>
      <c r="K19" s="679">
        <v>5681591.583333334</v>
      </c>
      <c r="L19" s="679">
        <v>5680230.583333334</v>
      </c>
      <c r="M19" s="679">
        <v>5685150.583333334</v>
      </c>
      <c r="N19" s="679">
        <v>5684811.583333334</v>
      </c>
      <c r="O19" s="679">
        <v>5674227.583333334</v>
      </c>
      <c r="P19" s="679">
        <v>5659419.583333334</v>
      </c>
      <c r="Q19" s="680">
        <v>68120796.260000005</v>
      </c>
      <c r="R19" s="592"/>
    </row>
    <row r="20" spans="1:18" s="580" customFormat="1" x14ac:dyDescent="0.2">
      <c r="A20" s="649"/>
      <c r="B20" s="668">
        <f t="shared" si="0"/>
        <v>15</v>
      </c>
      <c r="C20" s="665"/>
      <c r="D20" s="670" t="s">
        <v>435</v>
      </c>
      <c r="E20" s="677">
        <v>550000</v>
      </c>
      <c r="F20" s="677">
        <v>550000</v>
      </c>
      <c r="G20" s="677">
        <v>-171791.51</v>
      </c>
      <c r="H20" s="677">
        <v>400000</v>
      </c>
      <c r="I20" s="677">
        <v>400000</v>
      </c>
      <c r="J20" s="677">
        <v>400000</v>
      </c>
      <c r="K20" s="677">
        <v>400000</v>
      </c>
      <c r="L20" s="677">
        <v>400000</v>
      </c>
      <c r="M20" s="677">
        <v>400000</v>
      </c>
      <c r="N20" s="677">
        <v>400000</v>
      </c>
      <c r="O20" s="677">
        <v>400000</v>
      </c>
      <c r="P20" s="677">
        <v>400000</v>
      </c>
      <c r="Q20" s="672">
        <v>4528208.49</v>
      </c>
      <c r="R20" s="592"/>
    </row>
    <row r="21" spans="1:18" s="580" customFormat="1" x14ac:dyDescent="0.2">
      <c r="A21" s="649"/>
      <c r="B21" s="668">
        <f t="shared" si="0"/>
        <v>16</v>
      </c>
      <c r="C21" s="665"/>
      <c r="D21" s="670" t="s">
        <v>436</v>
      </c>
      <c r="E21" s="677">
        <v>0</v>
      </c>
      <c r="F21" s="677">
        <v>0</v>
      </c>
      <c r="G21" s="677">
        <v>502445.78</v>
      </c>
      <c r="H21" s="677"/>
      <c r="I21" s="677"/>
      <c r="J21" s="677">
        <v>396000</v>
      </c>
      <c r="K21" s="677"/>
      <c r="L21" s="677"/>
      <c r="M21" s="677">
        <v>396000</v>
      </c>
      <c r="N21" s="677"/>
      <c r="O21" s="677"/>
      <c r="P21" s="677">
        <v>396000</v>
      </c>
      <c r="Q21" s="672">
        <v>1690445.78</v>
      </c>
      <c r="R21" s="592"/>
    </row>
    <row r="22" spans="1:18" s="580" customFormat="1" x14ac:dyDescent="0.2">
      <c r="A22" s="649"/>
      <c r="B22" s="668">
        <f t="shared" si="0"/>
        <v>17</v>
      </c>
      <c r="C22" s="665"/>
      <c r="D22" s="670" t="s">
        <v>556</v>
      </c>
      <c r="E22" s="677">
        <v>0</v>
      </c>
      <c r="F22" s="677">
        <v>0</v>
      </c>
      <c r="G22" s="677">
        <v>0</v>
      </c>
      <c r="H22" s="677"/>
      <c r="I22" s="677"/>
      <c r="J22" s="677"/>
      <c r="K22" s="677"/>
      <c r="L22" s="677"/>
      <c r="M22" s="677"/>
      <c r="N22" s="677"/>
      <c r="O22" s="677"/>
      <c r="P22" s="677"/>
      <c r="Q22" s="672">
        <v>0</v>
      </c>
      <c r="R22" s="372"/>
    </row>
    <row r="23" spans="1:18" s="580" customFormat="1" x14ac:dyDescent="0.2">
      <c r="A23" s="649"/>
      <c r="B23" s="668">
        <f t="shared" si="0"/>
        <v>18</v>
      </c>
      <c r="C23" s="665"/>
      <c r="D23" s="670" t="s">
        <v>557</v>
      </c>
      <c r="E23" s="671">
        <v>103449.1</v>
      </c>
      <c r="F23" s="671">
        <v>164500.19999999998</v>
      </c>
      <c r="G23" s="671">
        <v>141944.22</v>
      </c>
      <c r="H23" s="671">
        <v>158592</v>
      </c>
      <c r="I23" s="671">
        <v>158592</v>
      </c>
      <c r="J23" s="671">
        <v>158592</v>
      </c>
      <c r="K23" s="671">
        <v>158592</v>
      </c>
      <c r="L23" s="671">
        <v>158592</v>
      </c>
      <c r="M23" s="671">
        <v>158592</v>
      </c>
      <c r="N23" s="671">
        <v>158592</v>
      </c>
      <c r="O23" s="671">
        <v>158592</v>
      </c>
      <c r="P23" s="671">
        <v>158592</v>
      </c>
      <c r="Q23" s="672">
        <v>1837221.52</v>
      </c>
    </row>
    <row r="24" spans="1:18" s="580" customFormat="1" ht="13.5" thickBot="1" x14ac:dyDescent="0.25">
      <c r="A24" s="655" t="s">
        <v>437</v>
      </c>
      <c r="B24" s="668">
        <f t="shared" si="0"/>
        <v>19</v>
      </c>
      <c r="D24" s="673" t="s">
        <v>437</v>
      </c>
      <c r="E24" s="697">
        <v>6380124.9299999997</v>
      </c>
      <c r="F24" s="681">
        <v>6409243.1499999994</v>
      </c>
      <c r="G24" s="681">
        <v>6095203.7199999997</v>
      </c>
      <c r="H24" s="681">
        <v>6212072.583333334</v>
      </c>
      <c r="I24" s="681">
        <v>6244933.583333334</v>
      </c>
      <c r="J24" s="681">
        <v>6626110.583333334</v>
      </c>
      <c r="K24" s="681">
        <v>6240183.583333334</v>
      </c>
      <c r="L24" s="681">
        <v>6238822.583333334</v>
      </c>
      <c r="M24" s="681">
        <v>6639742.583333334</v>
      </c>
      <c r="N24" s="681">
        <v>6243403.583333334</v>
      </c>
      <c r="O24" s="681">
        <v>6232819.583333334</v>
      </c>
      <c r="P24" s="682">
        <v>6614011.583333334</v>
      </c>
      <c r="Q24" s="681">
        <v>76176672.050000012</v>
      </c>
    </row>
    <row r="25" spans="1:18" s="580" customFormat="1" ht="13.5" thickTop="1" x14ac:dyDescent="0.2">
      <c r="A25" s="658" t="s">
        <v>438</v>
      </c>
      <c r="B25" s="668">
        <f t="shared" si="0"/>
        <v>20</v>
      </c>
      <c r="C25" s="684" t="s">
        <v>438</v>
      </c>
      <c r="D25" s="670"/>
      <c r="E25" s="671"/>
      <c r="F25" s="671"/>
      <c r="G25" s="671"/>
      <c r="H25" s="671"/>
      <c r="I25" s="671"/>
      <c r="J25" s="671"/>
      <c r="K25" s="671"/>
      <c r="L25" s="671"/>
      <c r="M25" s="671"/>
      <c r="N25" s="671"/>
      <c r="O25" s="671"/>
      <c r="P25" s="671"/>
      <c r="Q25" s="672"/>
      <c r="R25" s="592"/>
    </row>
    <row r="26" spans="1:18" s="580" customFormat="1" x14ac:dyDescent="0.2">
      <c r="A26" s="649"/>
      <c r="B26" s="668">
        <f t="shared" si="0"/>
        <v>21</v>
      </c>
      <c r="C26" s="665"/>
      <c r="D26" s="670" t="s">
        <v>306</v>
      </c>
      <c r="E26" s="671">
        <v>2635321.09</v>
      </c>
      <c r="F26" s="671">
        <v>2773587.65</v>
      </c>
      <c r="G26" s="671">
        <v>2449431.84</v>
      </c>
      <c r="H26" s="671">
        <v>2510901</v>
      </c>
      <c r="I26" s="671">
        <v>2543762</v>
      </c>
      <c r="J26" s="671">
        <v>2528939</v>
      </c>
      <c r="K26" s="671">
        <v>2539012</v>
      </c>
      <c r="L26" s="671">
        <v>2537651</v>
      </c>
      <c r="M26" s="671">
        <v>2542571</v>
      </c>
      <c r="N26" s="671">
        <v>2542232</v>
      </c>
      <c r="O26" s="671">
        <v>2531648</v>
      </c>
      <c r="P26" s="671">
        <v>2516840</v>
      </c>
      <c r="Q26" s="672">
        <v>30651896.579999998</v>
      </c>
      <c r="R26" s="592"/>
    </row>
    <row r="27" spans="1:18" s="580" customFormat="1" x14ac:dyDescent="0.2">
      <c r="A27" s="649"/>
      <c r="B27" s="668">
        <f t="shared" si="0"/>
        <v>22</v>
      </c>
      <c r="C27" s="665"/>
      <c r="D27" s="670" t="s">
        <v>435</v>
      </c>
      <c r="E27" s="671">
        <v>550000</v>
      </c>
      <c r="F27" s="671">
        <v>550000</v>
      </c>
      <c r="G27" s="671">
        <v>-171791.51</v>
      </c>
      <c r="H27" s="671">
        <v>400000</v>
      </c>
      <c r="I27" s="671">
        <v>400000</v>
      </c>
      <c r="J27" s="671">
        <v>400000</v>
      </c>
      <c r="K27" s="671">
        <v>400000</v>
      </c>
      <c r="L27" s="671">
        <v>400000</v>
      </c>
      <c r="M27" s="671">
        <v>400000</v>
      </c>
      <c r="N27" s="671">
        <v>400000</v>
      </c>
      <c r="O27" s="671">
        <v>400000</v>
      </c>
      <c r="P27" s="671">
        <v>400000</v>
      </c>
      <c r="Q27" s="672">
        <v>4528208.49</v>
      </c>
      <c r="R27" s="592"/>
    </row>
    <row r="28" spans="1:18" s="580" customFormat="1" x14ac:dyDescent="0.2">
      <c r="A28" s="649"/>
      <c r="B28" s="668">
        <f t="shared" si="0"/>
        <v>23</v>
      </c>
      <c r="C28" s="665"/>
      <c r="D28" s="670" t="s">
        <v>556</v>
      </c>
      <c r="E28" s="671">
        <v>0</v>
      </c>
      <c r="F28" s="671">
        <v>0</v>
      </c>
      <c r="G28" s="671">
        <v>0</v>
      </c>
      <c r="H28" s="671">
        <v>0</v>
      </c>
      <c r="I28" s="671">
        <v>0</v>
      </c>
      <c r="J28" s="671">
        <v>0</v>
      </c>
      <c r="K28" s="671">
        <v>0</v>
      </c>
      <c r="L28" s="671">
        <v>0</v>
      </c>
      <c r="M28" s="671">
        <v>0</v>
      </c>
      <c r="N28" s="671">
        <v>0</v>
      </c>
      <c r="O28" s="671">
        <v>0</v>
      </c>
      <c r="P28" s="671">
        <v>0</v>
      </c>
      <c r="Q28" s="672">
        <v>0</v>
      </c>
      <c r="R28" s="592"/>
    </row>
    <row r="29" spans="1:18" s="580" customFormat="1" x14ac:dyDescent="0.2">
      <c r="A29" s="649"/>
      <c r="B29" s="668">
        <f t="shared" si="0"/>
        <v>24</v>
      </c>
      <c r="C29" s="665"/>
      <c r="D29" s="670" t="s">
        <v>557</v>
      </c>
      <c r="E29" s="671">
        <v>103449.1</v>
      </c>
      <c r="F29" s="671">
        <v>164500.19999999998</v>
      </c>
      <c r="G29" s="671">
        <v>141944.22</v>
      </c>
      <c r="H29" s="671">
        <v>158592</v>
      </c>
      <c r="I29" s="671">
        <v>158592</v>
      </c>
      <c r="J29" s="671">
        <v>158592</v>
      </c>
      <c r="K29" s="671">
        <v>158592</v>
      </c>
      <c r="L29" s="671">
        <v>158592</v>
      </c>
      <c r="M29" s="671">
        <v>158592</v>
      </c>
      <c r="N29" s="671">
        <v>158592</v>
      </c>
      <c r="O29" s="671">
        <v>158592</v>
      </c>
      <c r="P29" s="671">
        <v>158592</v>
      </c>
      <c r="Q29" s="672">
        <v>1837221.52</v>
      </c>
      <c r="R29" s="592"/>
    </row>
    <row r="30" spans="1:18" s="580" customFormat="1" x14ac:dyDescent="0.2">
      <c r="A30" s="649"/>
      <c r="B30" s="668">
        <f t="shared" si="0"/>
        <v>25</v>
      </c>
      <c r="C30" s="665"/>
      <c r="D30" s="670" t="s">
        <v>439</v>
      </c>
      <c r="E30" s="675">
        <v>11363.42</v>
      </c>
      <c r="F30" s="675">
        <v>14831.06</v>
      </c>
      <c r="G30" s="675">
        <v>-23280.989999999998</v>
      </c>
      <c r="H30" s="675"/>
      <c r="I30" s="675"/>
      <c r="J30" s="675"/>
      <c r="K30" s="675"/>
      <c r="L30" s="675"/>
      <c r="M30" s="675"/>
      <c r="N30" s="675"/>
      <c r="O30" s="675"/>
      <c r="P30" s="675"/>
      <c r="Q30" s="672">
        <v>2913.4900000000016</v>
      </c>
      <c r="R30" s="592"/>
    </row>
    <row r="31" spans="1:18" s="580" customFormat="1" x14ac:dyDescent="0.2">
      <c r="A31" s="649"/>
      <c r="B31" s="668">
        <f t="shared" si="0"/>
        <v>26</v>
      </c>
      <c r="C31" s="665"/>
      <c r="D31" s="670" t="s">
        <v>433</v>
      </c>
      <c r="E31" s="671">
        <v>0</v>
      </c>
      <c r="F31" s="671">
        <v>0</v>
      </c>
      <c r="G31" s="671">
        <v>0</v>
      </c>
      <c r="H31" s="671">
        <v>0</v>
      </c>
      <c r="I31" s="671">
        <v>0</v>
      </c>
      <c r="J31" s="671">
        <v>0</v>
      </c>
      <c r="K31" s="671">
        <v>0</v>
      </c>
      <c r="L31" s="671">
        <v>0</v>
      </c>
      <c r="M31" s="671">
        <v>0</v>
      </c>
      <c r="N31" s="671">
        <v>0</v>
      </c>
      <c r="O31" s="671">
        <v>0</v>
      </c>
      <c r="P31" s="671">
        <v>0</v>
      </c>
      <c r="Q31" s="672">
        <v>0</v>
      </c>
    </row>
    <row r="32" spans="1:18" s="598" customFormat="1" ht="13.5" thickBot="1" x14ac:dyDescent="0.25">
      <c r="A32" s="596" t="s">
        <v>440</v>
      </c>
      <c r="B32" s="668">
        <f t="shared" si="0"/>
        <v>27</v>
      </c>
      <c r="C32" s="684" t="s">
        <v>440</v>
      </c>
      <c r="D32" s="670"/>
      <c r="E32" s="681">
        <v>3300133.61</v>
      </c>
      <c r="F32" s="681">
        <v>3502918.91</v>
      </c>
      <c r="G32" s="681">
        <v>2396303.56</v>
      </c>
      <c r="H32" s="681">
        <v>3069493</v>
      </c>
      <c r="I32" s="681">
        <v>3102354</v>
      </c>
      <c r="J32" s="681">
        <v>3087531</v>
      </c>
      <c r="K32" s="681">
        <v>3097604</v>
      </c>
      <c r="L32" s="681">
        <v>3096243</v>
      </c>
      <c r="M32" s="681">
        <v>3101163</v>
      </c>
      <c r="N32" s="681">
        <v>3100824</v>
      </c>
      <c r="O32" s="681">
        <v>3090240</v>
      </c>
      <c r="P32" s="682">
        <v>3075432</v>
      </c>
      <c r="Q32" s="681">
        <v>37020240.080000006</v>
      </c>
    </row>
    <row r="33" spans="1:18" s="580" customFormat="1" ht="13.5" thickTop="1" x14ac:dyDescent="0.2">
      <c r="A33" s="659" t="s">
        <v>441</v>
      </c>
      <c r="B33" s="668">
        <f t="shared" si="0"/>
        <v>28</v>
      </c>
      <c r="D33" s="685" t="s">
        <v>441</v>
      </c>
      <c r="E33" s="687">
        <v>0.51725219274037004</v>
      </c>
      <c r="F33" s="686">
        <v>0.54654174104784903</v>
      </c>
      <c r="G33" s="686">
        <v>0.39314577003178497</v>
      </c>
      <c r="H33" s="686">
        <v>0.49411737529199018</v>
      </c>
      <c r="I33" s="686">
        <v>0.49677934258254652</v>
      </c>
      <c r="J33" s="686">
        <v>0.46596430306582437</v>
      </c>
      <c r="K33" s="686">
        <v>0.49639629325542139</v>
      </c>
      <c r="L33" s="686">
        <v>0.49628643203790412</v>
      </c>
      <c r="M33" s="686">
        <v>0.4670607272914985</v>
      </c>
      <c r="N33" s="686">
        <v>0.49665602401190273</v>
      </c>
      <c r="O33" s="686">
        <v>0.49580129164389014</v>
      </c>
      <c r="P33" s="686">
        <v>0.46498739248503729</v>
      </c>
      <c r="Q33" s="687">
        <v>0.48597870035200624</v>
      </c>
    </row>
    <row r="34" spans="1:18" s="580" customFormat="1" x14ac:dyDescent="0.2">
      <c r="A34" s="660"/>
      <c r="B34" s="668">
        <f t="shared" si="0"/>
        <v>29</v>
      </c>
      <c r="C34" s="688"/>
      <c r="D34" s="670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2"/>
    </row>
    <row r="35" spans="1:18" s="580" customFormat="1" x14ac:dyDescent="0.2">
      <c r="A35" s="660"/>
      <c r="B35" s="668">
        <f t="shared" si="0"/>
        <v>30</v>
      </c>
      <c r="C35" s="690" t="s">
        <v>442</v>
      </c>
      <c r="D35" s="670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2"/>
    </row>
    <row r="36" spans="1:18" s="580" customFormat="1" x14ac:dyDescent="0.2">
      <c r="A36" s="600" t="s">
        <v>442</v>
      </c>
      <c r="B36" s="668">
        <f t="shared" si="0"/>
        <v>31</v>
      </c>
      <c r="C36" s="688"/>
      <c r="D36" s="670" t="s">
        <v>443</v>
      </c>
      <c r="E36" s="675">
        <v>474234.33</v>
      </c>
      <c r="F36" s="675">
        <v>474234.33</v>
      </c>
      <c r="G36" s="675">
        <v>474234.33</v>
      </c>
      <c r="H36" s="675">
        <v>474234.33333333331</v>
      </c>
      <c r="I36" s="675">
        <v>474234.33333333331</v>
      </c>
      <c r="J36" s="675">
        <v>474234.33333333331</v>
      </c>
      <c r="K36" s="675">
        <v>474234.33333333331</v>
      </c>
      <c r="L36" s="675">
        <v>474234.33333333331</v>
      </c>
      <c r="M36" s="675">
        <v>474234.33333333331</v>
      </c>
      <c r="N36" s="675">
        <v>474234.33333333331</v>
      </c>
      <c r="O36" s="675">
        <v>474234.33333333331</v>
      </c>
      <c r="P36" s="675">
        <v>474234.33333333331</v>
      </c>
      <c r="Q36" s="672">
        <v>5690811.9899999993</v>
      </c>
      <c r="R36" s="592"/>
    </row>
    <row r="37" spans="1:18" s="580" customFormat="1" x14ac:dyDescent="0.2">
      <c r="A37" s="660"/>
      <c r="B37" s="668">
        <f t="shared" si="0"/>
        <v>32</v>
      </c>
      <c r="C37" s="668"/>
      <c r="D37" s="670" t="s">
        <v>444</v>
      </c>
      <c r="E37" s="675">
        <v>2368472.58</v>
      </c>
      <c r="F37" s="675">
        <v>1860926.44</v>
      </c>
      <c r="G37" s="675">
        <v>828413.85</v>
      </c>
      <c r="H37" s="675">
        <v>1037185.5</v>
      </c>
      <c r="I37" s="675">
        <v>1037185.5</v>
      </c>
      <c r="J37" s="675">
        <v>1037185.5</v>
      </c>
      <c r="K37" s="675">
        <v>1037185.5</v>
      </c>
      <c r="L37" s="675">
        <v>1037185.5</v>
      </c>
      <c r="M37" s="675">
        <v>1037185.5</v>
      </c>
      <c r="N37" s="675">
        <v>1037185.5</v>
      </c>
      <c r="O37" s="675">
        <v>1037185.5</v>
      </c>
      <c r="P37" s="675">
        <v>1037185.5</v>
      </c>
      <c r="Q37" s="672">
        <v>14392482.369999999</v>
      </c>
      <c r="R37" s="592"/>
    </row>
    <row r="38" spans="1:18" s="580" customFormat="1" x14ac:dyDescent="0.2">
      <c r="A38" s="654"/>
      <c r="B38" s="668">
        <f t="shared" si="0"/>
        <v>33</v>
      </c>
      <c r="C38" s="668"/>
      <c r="D38" s="670" t="s">
        <v>445</v>
      </c>
      <c r="E38" s="675">
        <v>310923.31</v>
      </c>
      <c r="F38" s="675">
        <v>612311.65</v>
      </c>
      <c r="G38" s="675">
        <v>310842.12</v>
      </c>
      <c r="H38" s="675">
        <v>340334.87823539984</v>
      </c>
      <c r="I38" s="675">
        <v>340334.87823539984</v>
      </c>
      <c r="J38" s="675">
        <v>340334.87823539984</v>
      </c>
      <c r="K38" s="675">
        <v>340334.87823539984</v>
      </c>
      <c r="L38" s="675">
        <v>340334.87823539984</v>
      </c>
      <c r="M38" s="675">
        <v>340334.87823539984</v>
      </c>
      <c r="N38" s="675">
        <v>340334.87823539984</v>
      </c>
      <c r="O38" s="675">
        <v>340334.87823539984</v>
      </c>
      <c r="P38" s="675">
        <v>340334.87823539984</v>
      </c>
      <c r="Q38" s="672">
        <v>4297090.9841185976</v>
      </c>
      <c r="R38" s="592"/>
    </row>
    <row r="39" spans="1:18" s="580" customFormat="1" x14ac:dyDescent="0.2">
      <c r="A39" s="654"/>
      <c r="B39" s="668">
        <f t="shared" si="0"/>
        <v>34</v>
      </c>
      <c r="C39" s="668"/>
      <c r="D39" s="689" t="s">
        <v>446</v>
      </c>
      <c r="E39" s="671">
        <v>73377.91</v>
      </c>
      <c r="F39" s="671">
        <v>73377.91</v>
      </c>
      <c r="G39" s="671">
        <v>73377.91</v>
      </c>
      <c r="H39" s="671">
        <v>73377.916666666672</v>
      </c>
      <c r="I39" s="671">
        <v>73377.916666666672</v>
      </c>
      <c r="J39" s="671">
        <v>73377.916666666672</v>
      </c>
      <c r="K39" s="671">
        <v>73377.916666666672</v>
      </c>
      <c r="L39" s="671">
        <v>73377.916666666672</v>
      </c>
      <c r="M39" s="671">
        <v>73377.916666666672</v>
      </c>
      <c r="N39" s="671">
        <v>73377.916666666672</v>
      </c>
      <c r="O39" s="671">
        <v>73377.916666666672</v>
      </c>
      <c r="P39" s="671">
        <v>73377.916666666672</v>
      </c>
      <c r="Q39" s="672">
        <v>880534.97999999986</v>
      </c>
      <c r="R39" s="592"/>
    </row>
    <row r="40" spans="1:18" s="580" customFormat="1" x14ac:dyDescent="0.2">
      <c r="A40" s="654"/>
      <c r="B40" s="668">
        <f t="shared" si="0"/>
        <v>35</v>
      </c>
      <c r="C40" s="668"/>
      <c r="D40" s="670" t="s">
        <v>447</v>
      </c>
      <c r="E40" s="671">
        <v>231545.78</v>
      </c>
      <c r="F40" s="671">
        <v>439818.6</v>
      </c>
      <c r="G40" s="671">
        <v>669016.28</v>
      </c>
      <c r="H40" s="671">
        <v>443384.33333333331</v>
      </c>
      <c r="I40" s="671">
        <v>443384.33333333331</v>
      </c>
      <c r="J40" s="671">
        <v>443384.33333333331</v>
      </c>
      <c r="K40" s="671">
        <v>443384.33333333331</v>
      </c>
      <c r="L40" s="671">
        <v>443384.33333333331</v>
      </c>
      <c r="M40" s="671">
        <v>443384.33333333331</v>
      </c>
      <c r="N40" s="671">
        <v>443384.33333333331</v>
      </c>
      <c r="O40" s="671">
        <v>443384.33333333331</v>
      </c>
      <c r="P40" s="671">
        <v>443384.33333333331</v>
      </c>
      <c r="Q40" s="672">
        <v>5330839.66</v>
      </c>
      <c r="R40" s="592"/>
    </row>
    <row r="41" spans="1:18" s="580" customFormat="1" x14ac:dyDescent="0.2">
      <c r="A41" s="654"/>
      <c r="B41" s="668">
        <f t="shared" si="0"/>
        <v>36</v>
      </c>
      <c r="C41" s="668"/>
      <c r="D41" s="670" t="s">
        <v>432</v>
      </c>
      <c r="E41" s="677">
        <v>1029362</v>
      </c>
      <c r="F41" s="677">
        <v>980095.35</v>
      </c>
      <c r="G41" s="677">
        <v>688814.39</v>
      </c>
      <c r="H41" s="677">
        <v>901943.99033059238</v>
      </c>
      <c r="I41" s="677">
        <v>901943.99033059238</v>
      </c>
      <c r="J41" s="677">
        <v>901943.99033059238</v>
      </c>
      <c r="K41" s="677">
        <v>901943.99033059238</v>
      </c>
      <c r="L41" s="677">
        <v>901943.99033059238</v>
      </c>
      <c r="M41" s="677">
        <v>901943.99033059238</v>
      </c>
      <c r="N41" s="677">
        <v>901943.99033059238</v>
      </c>
      <c r="O41" s="677">
        <v>901943.99033059238</v>
      </c>
      <c r="P41" s="677">
        <v>901943.99033059238</v>
      </c>
      <c r="Q41" s="672">
        <v>10815767.652975332</v>
      </c>
      <c r="R41" s="592"/>
    </row>
    <row r="42" spans="1:18" s="580" customFormat="1" x14ac:dyDescent="0.2">
      <c r="A42" s="654"/>
      <c r="B42" s="668">
        <f t="shared" si="0"/>
        <v>37</v>
      </c>
      <c r="C42" s="665"/>
      <c r="D42" s="670" t="s">
        <v>431</v>
      </c>
      <c r="E42" s="671">
        <v>12103.740000000224</v>
      </c>
      <c r="F42" s="671">
        <v>-283261</v>
      </c>
      <c r="G42" s="671">
        <v>362679.59999999974</v>
      </c>
      <c r="H42" s="671">
        <v>255952.62223370731</v>
      </c>
      <c r="I42" s="671">
        <v>255952.62223370731</v>
      </c>
      <c r="J42" s="671">
        <v>255952.62223370731</v>
      </c>
      <c r="K42" s="671">
        <v>255952.62223370731</v>
      </c>
      <c r="L42" s="671">
        <v>255952.62223370731</v>
      </c>
      <c r="M42" s="671">
        <v>255952.62223370731</v>
      </c>
      <c r="N42" s="671">
        <v>255952.62223370731</v>
      </c>
      <c r="O42" s="671">
        <v>255952.62223370731</v>
      </c>
      <c r="P42" s="671">
        <v>255952.62223370731</v>
      </c>
      <c r="Q42" s="672">
        <v>2395095.9401033656</v>
      </c>
      <c r="R42" s="592"/>
    </row>
    <row r="43" spans="1:18" s="580" customFormat="1" x14ac:dyDescent="0.2">
      <c r="A43" s="649"/>
      <c r="B43" s="668">
        <f t="shared" si="0"/>
        <v>38</v>
      </c>
      <c r="C43" s="665"/>
      <c r="D43" s="670" t="s">
        <v>442</v>
      </c>
      <c r="E43" s="691">
        <v>4500019.6500000004</v>
      </c>
      <c r="F43" s="691">
        <v>4157503.2800000003</v>
      </c>
      <c r="G43" s="691">
        <v>3407378.4799999995</v>
      </c>
      <c r="H43" s="691">
        <v>3526413.5741330329</v>
      </c>
      <c r="I43" s="691">
        <v>3526413.5741330329</v>
      </c>
      <c r="J43" s="691">
        <v>3526413.5741330329</v>
      </c>
      <c r="K43" s="691">
        <v>3526413.5741330329</v>
      </c>
      <c r="L43" s="691">
        <v>3526413.5741330329</v>
      </c>
      <c r="M43" s="691">
        <v>3526413.5741330329</v>
      </c>
      <c r="N43" s="691">
        <v>3526413.5741330329</v>
      </c>
      <c r="O43" s="691">
        <v>3526413.5741330329</v>
      </c>
      <c r="P43" s="691">
        <v>3526413.5741330329</v>
      </c>
      <c r="Q43" s="692">
        <v>43802623.577197298</v>
      </c>
    </row>
    <row r="44" spans="1:18" s="580" customFormat="1" x14ac:dyDescent="0.2">
      <c r="A44" s="649"/>
      <c r="B44" s="668">
        <f t="shared" si="0"/>
        <v>39</v>
      </c>
      <c r="C44" s="665"/>
      <c r="D44" s="670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2"/>
    </row>
    <row r="45" spans="1:18" s="580" customFormat="1" x14ac:dyDescent="0.2">
      <c r="A45" s="649"/>
      <c r="B45" s="668">
        <f t="shared" si="0"/>
        <v>40</v>
      </c>
      <c r="C45" s="693" t="s">
        <v>448</v>
      </c>
      <c r="D45" s="670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2"/>
    </row>
    <row r="46" spans="1:18" s="580" customFormat="1" x14ac:dyDescent="0.2">
      <c r="A46" s="602" t="s">
        <v>448</v>
      </c>
      <c r="B46" s="668">
        <f t="shared" si="0"/>
        <v>41</v>
      </c>
      <c r="C46" s="665"/>
      <c r="D46" s="670" t="s">
        <v>427</v>
      </c>
      <c r="E46" s="671">
        <v>1905597.87</v>
      </c>
      <c r="F46" s="671">
        <v>1591987.12</v>
      </c>
      <c r="G46" s="671">
        <v>1569732.73</v>
      </c>
      <c r="H46" s="671">
        <v>1547263.1220369972</v>
      </c>
      <c r="I46" s="671">
        <v>1547263.1220369972</v>
      </c>
      <c r="J46" s="671">
        <v>1547263.1220369972</v>
      </c>
      <c r="K46" s="671">
        <v>1547263.1220369972</v>
      </c>
      <c r="L46" s="671">
        <v>1547263.1220369972</v>
      </c>
      <c r="M46" s="671">
        <v>1547263.1220369972</v>
      </c>
      <c r="N46" s="671">
        <v>1547263.1220369972</v>
      </c>
      <c r="O46" s="671">
        <v>1547263.1220369972</v>
      </c>
      <c r="P46" s="671">
        <v>1547263.1220369972</v>
      </c>
      <c r="Q46" s="672">
        <v>18992685.818332974</v>
      </c>
      <c r="R46" s="592"/>
    </row>
    <row r="47" spans="1:18" s="580" customFormat="1" x14ac:dyDescent="0.2">
      <c r="A47" s="649"/>
      <c r="B47" s="668">
        <f t="shared" si="0"/>
        <v>42</v>
      </c>
      <c r="C47" s="665"/>
      <c r="D47" s="670" t="s">
        <v>449</v>
      </c>
      <c r="E47" s="671">
        <v>53882.01</v>
      </c>
      <c r="F47" s="671">
        <v>75045.45</v>
      </c>
      <c r="G47" s="671">
        <v>66222.86</v>
      </c>
      <c r="H47" s="671">
        <v>56684.809680312494</v>
      </c>
      <c r="I47" s="671">
        <v>56684.809680312494</v>
      </c>
      <c r="J47" s="671">
        <v>56684.809680312494</v>
      </c>
      <c r="K47" s="671">
        <v>56684.809680312494</v>
      </c>
      <c r="L47" s="671">
        <v>56684.809680312494</v>
      </c>
      <c r="M47" s="671">
        <v>56684.809680312494</v>
      </c>
      <c r="N47" s="671">
        <v>56684.809680312494</v>
      </c>
      <c r="O47" s="671">
        <v>56684.809680312494</v>
      </c>
      <c r="P47" s="671">
        <v>56684.809680312494</v>
      </c>
      <c r="Q47" s="672">
        <v>705313.60712281265</v>
      </c>
      <c r="R47" s="592"/>
    </row>
    <row r="48" spans="1:18" s="580" customFormat="1" x14ac:dyDescent="0.2">
      <c r="A48" s="649"/>
      <c r="B48" s="668">
        <f t="shared" si="0"/>
        <v>43</v>
      </c>
      <c r="C48" s="665"/>
      <c r="D48" s="670" t="s">
        <v>305</v>
      </c>
      <c r="E48" s="671">
        <v>4068.54</v>
      </c>
      <c r="F48" s="671">
        <v>2377.6099999999997</v>
      </c>
      <c r="G48" s="671">
        <v>-731.31000000000006</v>
      </c>
      <c r="H48" s="671">
        <v>599.66932042699841</v>
      </c>
      <c r="I48" s="671">
        <v>599.66932042699841</v>
      </c>
      <c r="J48" s="671">
        <v>599.66932042699841</v>
      </c>
      <c r="K48" s="671">
        <v>599.66932042699841</v>
      </c>
      <c r="L48" s="671">
        <v>599.66932042699841</v>
      </c>
      <c r="M48" s="671">
        <v>599.66932042699841</v>
      </c>
      <c r="N48" s="671">
        <v>599.66932042699841</v>
      </c>
      <c r="O48" s="671">
        <v>599.66932042699841</v>
      </c>
      <c r="P48" s="671">
        <v>599.66932042699841</v>
      </c>
      <c r="Q48" s="672">
        <v>11111.863883842983</v>
      </c>
      <c r="R48" s="592"/>
    </row>
    <row r="49" spans="1:22" s="580" customFormat="1" x14ac:dyDescent="0.2">
      <c r="A49" s="649"/>
      <c r="B49" s="668">
        <f t="shared" si="0"/>
        <v>44</v>
      </c>
      <c r="C49" s="665"/>
      <c r="D49" s="670" t="s">
        <v>450</v>
      </c>
      <c r="E49" s="671">
        <v>125261.23</v>
      </c>
      <c r="F49" s="671">
        <v>251386.30000000002</v>
      </c>
      <c r="G49" s="671">
        <v>231945.98</v>
      </c>
      <c r="H49" s="671">
        <v>190767.82541133239</v>
      </c>
      <c r="I49" s="671">
        <v>190767.82541133239</v>
      </c>
      <c r="J49" s="671">
        <v>190767.82541133239</v>
      </c>
      <c r="K49" s="671">
        <v>190767.82541133239</v>
      </c>
      <c r="L49" s="671">
        <v>190767.82541133239</v>
      </c>
      <c r="M49" s="671">
        <v>190767.82541133239</v>
      </c>
      <c r="N49" s="671">
        <v>190767.82541133239</v>
      </c>
      <c r="O49" s="671">
        <v>190767.82541133239</v>
      </c>
      <c r="P49" s="671">
        <v>190767.82541133239</v>
      </c>
      <c r="Q49" s="672">
        <v>2325503.938701991</v>
      </c>
      <c r="R49" s="592"/>
    </row>
    <row r="50" spans="1:22" s="580" customFormat="1" x14ac:dyDescent="0.2">
      <c r="A50" s="649"/>
      <c r="B50" s="668">
        <f t="shared" si="0"/>
        <v>45</v>
      </c>
      <c r="C50" s="665"/>
      <c r="D50" s="670" t="s">
        <v>306</v>
      </c>
      <c r="E50" s="671">
        <v>2340204.65</v>
      </c>
      <c r="F50" s="671">
        <v>2171584.73</v>
      </c>
      <c r="G50" s="671">
        <v>1463412.9800000004</v>
      </c>
      <c r="H50" s="671">
        <v>1671566.6285183423</v>
      </c>
      <c r="I50" s="671">
        <v>1671566.6285183423</v>
      </c>
      <c r="J50" s="671">
        <v>1671566.6285183423</v>
      </c>
      <c r="K50" s="671">
        <v>1671566.6285183423</v>
      </c>
      <c r="L50" s="671">
        <v>1671566.6285183423</v>
      </c>
      <c r="M50" s="671">
        <v>1671566.6285183423</v>
      </c>
      <c r="N50" s="671">
        <v>1671566.6285183423</v>
      </c>
      <c r="O50" s="671">
        <v>1671566.6285183423</v>
      </c>
      <c r="P50" s="671">
        <v>1671566.6285183423</v>
      </c>
      <c r="Q50" s="672">
        <v>21019302.016665086</v>
      </c>
      <c r="R50" s="592"/>
    </row>
    <row r="51" spans="1:22" s="580" customFormat="1" ht="12.75" customHeight="1" x14ac:dyDescent="0.2">
      <c r="A51" s="649"/>
      <c r="B51" s="668">
        <f t="shared" si="0"/>
        <v>46</v>
      </c>
      <c r="C51" s="665"/>
      <c r="D51" s="670" t="s">
        <v>451</v>
      </c>
      <c r="E51" s="671">
        <v>68115.09</v>
      </c>
      <c r="F51" s="671">
        <v>76176.7</v>
      </c>
      <c r="G51" s="671">
        <v>90764.160000000003</v>
      </c>
      <c r="H51" s="671">
        <v>67472.872106039809</v>
      </c>
      <c r="I51" s="671">
        <v>67472.872106039809</v>
      </c>
      <c r="J51" s="671">
        <v>67472.872106039809</v>
      </c>
      <c r="K51" s="671">
        <v>67472.872106039809</v>
      </c>
      <c r="L51" s="671">
        <v>67472.872106039809</v>
      </c>
      <c r="M51" s="671">
        <v>67472.872106039809</v>
      </c>
      <c r="N51" s="671">
        <v>67472.872106039809</v>
      </c>
      <c r="O51" s="671">
        <v>67472.872106039809</v>
      </c>
      <c r="P51" s="671">
        <v>67472.872106039809</v>
      </c>
      <c r="Q51" s="672">
        <v>842311.79895435809</v>
      </c>
      <c r="R51" s="592"/>
    </row>
    <row r="52" spans="1:22" s="580" customFormat="1" x14ac:dyDescent="0.2">
      <c r="A52" s="649"/>
      <c r="B52" s="668">
        <f t="shared" si="0"/>
        <v>47</v>
      </c>
      <c r="C52" s="665"/>
      <c r="D52" s="670" t="s">
        <v>431</v>
      </c>
      <c r="E52" s="671">
        <v>-53882.009999999442</v>
      </c>
      <c r="F52" s="671">
        <v>-75044.940000000177</v>
      </c>
      <c r="G52" s="671">
        <v>-66222.860000000481</v>
      </c>
      <c r="H52" s="671">
        <v>-56684.809680312501</v>
      </c>
      <c r="I52" s="671">
        <v>-56684.809680312501</v>
      </c>
      <c r="J52" s="671">
        <v>-56684.809680312501</v>
      </c>
      <c r="K52" s="671">
        <v>-56684.809680312501</v>
      </c>
      <c r="L52" s="671">
        <v>-56684.809680312501</v>
      </c>
      <c r="M52" s="671">
        <v>-56684.809680312501</v>
      </c>
      <c r="N52" s="671">
        <v>-56684.809680312501</v>
      </c>
      <c r="O52" s="671">
        <v>-56684.809680312501</v>
      </c>
      <c r="P52" s="671">
        <v>-56684.809680312501</v>
      </c>
      <c r="Q52" s="672">
        <v>-705313.09712281276</v>
      </c>
      <c r="R52" s="592"/>
    </row>
    <row r="53" spans="1:22" s="580" customFormat="1" x14ac:dyDescent="0.2">
      <c r="A53" s="649"/>
      <c r="B53" s="668">
        <f t="shared" si="0"/>
        <v>48</v>
      </c>
      <c r="C53" s="665"/>
      <c r="D53" s="670" t="s">
        <v>178</v>
      </c>
      <c r="E53" s="694">
        <v>56772.270000000004</v>
      </c>
      <c r="F53" s="694">
        <v>63990.310000000005</v>
      </c>
      <c r="G53" s="694">
        <v>52253.94</v>
      </c>
      <c r="H53" s="694">
        <v>48743.456739894376</v>
      </c>
      <c r="I53" s="694">
        <v>48743.456739894376</v>
      </c>
      <c r="J53" s="694">
        <v>48743.456739894376</v>
      </c>
      <c r="K53" s="694">
        <v>48743.456739894376</v>
      </c>
      <c r="L53" s="694">
        <v>48743.456739894376</v>
      </c>
      <c r="M53" s="694">
        <v>48743.456739894376</v>
      </c>
      <c r="N53" s="694">
        <v>48743.456739894376</v>
      </c>
      <c r="O53" s="694">
        <v>48743.456739894376</v>
      </c>
      <c r="P53" s="694">
        <v>48743.456739894376</v>
      </c>
      <c r="Q53" s="672">
        <v>611707.63065904926</v>
      </c>
      <c r="R53" s="592"/>
    </row>
    <row r="54" spans="1:22" s="580" customFormat="1" x14ac:dyDescent="0.2">
      <c r="A54" s="649"/>
      <c r="B54" s="668">
        <f t="shared" si="0"/>
        <v>49</v>
      </c>
      <c r="C54" s="665"/>
      <c r="D54" s="670" t="s">
        <v>442</v>
      </c>
      <c r="E54" s="691">
        <v>4500019.6499999994</v>
      </c>
      <c r="F54" s="691">
        <v>4157503.28</v>
      </c>
      <c r="G54" s="691">
        <v>3407378.48</v>
      </c>
      <c r="H54" s="691">
        <v>3526413.5741330334</v>
      </c>
      <c r="I54" s="691">
        <v>3526413.5741330334</v>
      </c>
      <c r="J54" s="691">
        <v>3526413.5741330334</v>
      </c>
      <c r="K54" s="691">
        <v>3526413.5741330334</v>
      </c>
      <c r="L54" s="691">
        <v>3526413.5741330334</v>
      </c>
      <c r="M54" s="691">
        <v>3526413.5741330334</v>
      </c>
      <c r="N54" s="691">
        <v>3526413.5741330334</v>
      </c>
      <c r="O54" s="691">
        <v>3526413.5741330334</v>
      </c>
      <c r="P54" s="691">
        <v>3526413.5741330334</v>
      </c>
      <c r="Q54" s="692">
        <v>43802623.577197306</v>
      </c>
    </row>
    <row r="55" spans="1:22" s="580" customFormat="1" x14ac:dyDescent="0.2">
      <c r="A55" s="649"/>
      <c r="B55" s="668">
        <f t="shared" si="0"/>
        <v>50</v>
      </c>
      <c r="C55" s="665"/>
      <c r="D55" s="670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2"/>
      <c r="R55" s="251"/>
    </row>
    <row r="56" spans="1:22" s="580" customFormat="1" x14ac:dyDescent="0.2">
      <c r="A56" s="649"/>
      <c r="B56" s="668">
        <f t="shared" si="0"/>
        <v>51</v>
      </c>
      <c r="C56" s="695" t="s">
        <v>452</v>
      </c>
      <c r="D56" s="670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2"/>
    </row>
    <row r="57" spans="1:22" s="580" customFormat="1" x14ac:dyDescent="0.2">
      <c r="A57" s="604" t="s">
        <v>452</v>
      </c>
      <c r="B57" s="668">
        <f t="shared" si="0"/>
        <v>52</v>
      </c>
      <c r="C57" s="668"/>
      <c r="D57" s="670" t="s">
        <v>443</v>
      </c>
      <c r="E57" s="677">
        <v>260000.51026565951</v>
      </c>
      <c r="F57" s="677">
        <v>277011.12873020227</v>
      </c>
      <c r="G57" s="677">
        <v>253436.40592307452</v>
      </c>
      <c r="H57" s="677">
        <v>257121.88363546735</v>
      </c>
      <c r="I57" s="677">
        <v>257121.88363546735</v>
      </c>
      <c r="J57" s="677">
        <v>257121.88363546735</v>
      </c>
      <c r="K57" s="677">
        <v>257121.88363546735</v>
      </c>
      <c r="L57" s="677">
        <v>257121.88363546735</v>
      </c>
      <c r="M57" s="677">
        <v>257121.88363546735</v>
      </c>
      <c r="N57" s="677">
        <v>257121.88363546735</v>
      </c>
      <c r="O57" s="677">
        <v>257121.88363546735</v>
      </c>
      <c r="P57" s="677">
        <v>257121.88363546735</v>
      </c>
      <c r="Q57" s="672">
        <v>3104544.9976381427</v>
      </c>
      <c r="R57" s="592"/>
    </row>
    <row r="58" spans="1:22" s="580" customFormat="1" x14ac:dyDescent="0.2">
      <c r="A58" s="654"/>
      <c r="B58" s="668">
        <f t="shared" si="0"/>
        <v>53</v>
      </c>
      <c r="C58" s="668"/>
      <c r="D58" s="670" t="s">
        <v>444</v>
      </c>
      <c r="E58" s="677">
        <v>1298522.7774425843</v>
      </c>
      <c r="F58" s="677">
        <v>1087009.7355209966</v>
      </c>
      <c r="G58" s="677">
        <v>442714.10878435761</v>
      </c>
      <c r="H58" s="677">
        <v>562344.54297079728</v>
      </c>
      <c r="I58" s="677">
        <v>562344.54297079728</v>
      </c>
      <c r="J58" s="677">
        <v>562344.54297079728</v>
      </c>
      <c r="K58" s="677">
        <v>562344.54297079728</v>
      </c>
      <c r="L58" s="677">
        <v>562344.54297079728</v>
      </c>
      <c r="M58" s="677">
        <v>562344.54297079728</v>
      </c>
      <c r="N58" s="677">
        <v>562344.54297079728</v>
      </c>
      <c r="O58" s="677">
        <v>562344.54297079728</v>
      </c>
      <c r="P58" s="677">
        <v>562344.54297079728</v>
      </c>
      <c r="Q58" s="672">
        <v>7889347.5084851123</v>
      </c>
      <c r="R58" s="592"/>
    </row>
    <row r="59" spans="1:22" s="580" customFormat="1" x14ac:dyDescent="0.2">
      <c r="A59" s="654"/>
      <c r="B59" s="668">
        <f t="shared" si="0"/>
        <v>54</v>
      </c>
      <c r="C59" s="668"/>
      <c r="D59" s="670" t="s">
        <v>445</v>
      </c>
      <c r="E59" s="677">
        <v>170464.713622668</v>
      </c>
      <c r="F59" s="677">
        <v>357665.25232610758</v>
      </c>
      <c r="G59" s="677">
        <v>166117.68638155959</v>
      </c>
      <c r="H59" s="677">
        <v>184523.84993649431</v>
      </c>
      <c r="I59" s="677">
        <v>184523.84993649431</v>
      </c>
      <c r="J59" s="677">
        <v>184523.84993649431</v>
      </c>
      <c r="K59" s="677">
        <v>184523.84993649431</v>
      </c>
      <c r="L59" s="677">
        <v>184523.84993649431</v>
      </c>
      <c r="M59" s="677">
        <v>184523.84993649431</v>
      </c>
      <c r="N59" s="677">
        <v>184523.84993649431</v>
      </c>
      <c r="O59" s="677">
        <v>184523.84993649431</v>
      </c>
      <c r="P59" s="677">
        <v>184523.84993649431</v>
      </c>
      <c r="Q59" s="672">
        <v>2354962.3017587843</v>
      </c>
      <c r="R59" s="592"/>
    </row>
    <row r="60" spans="1:22" s="580" customFormat="1" x14ac:dyDescent="0.2">
      <c r="A60" s="654"/>
      <c r="B60" s="668">
        <f t="shared" si="0"/>
        <v>55</v>
      </c>
      <c r="C60" s="668"/>
      <c r="D60" s="670" t="s">
        <v>453</v>
      </c>
      <c r="E60" s="677">
        <v>40229.677261508332</v>
      </c>
      <c r="F60" s="677">
        <v>42861.717060768671</v>
      </c>
      <c r="G60" s="677">
        <v>39214.018488595771</v>
      </c>
      <c r="H60" s="677">
        <v>39784.272930990563</v>
      </c>
      <c r="I60" s="677">
        <v>39784.272930990563</v>
      </c>
      <c r="J60" s="677">
        <v>39784.272930990563</v>
      </c>
      <c r="K60" s="677">
        <v>39784.272930990563</v>
      </c>
      <c r="L60" s="677">
        <v>39784.272930990563</v>
      </c>
      <c r="M60" s="677">
        <v>39784.272930990563</v>
      </c>
      <c r="N60" s="677">
        <v>39784.272930990563</v>
      </c>
      <c r="O60" s="677">
        <v>39784.272930990563</v>
      </c>
      <c r="P60" s="677">
        <v>39784.272930990563</v>
      </c>
      <c r="Q60" s="672">
        <v>480363.86918978777</v>
      </c>
      <c r="R60" s="592"/>
    </row>
    <row r="61" spans="1:22" s="580" customFormat="1" x14ac:dyDescent="0.2">
      <c r="A61" s="654"/>
      <c r="B61" s="668">
        <f t="shared" si="0"/>
        <v>56</v>
      </c>
      <c r="C61" s="668"/>
      <c r="D61" s="670" t="s">
        <v>432</v>
      </c>
      <c r="E61" s="677">
        <v>564351.05667714903</v>
      </c>
      <c r="F61" s="677">
        <v>572496.13111459615</v>
      </c>
      <c r="G61" s="677">
        <v>368110.51479485881</v>
      </c>
      <c r="H61" s="677">
        <v>489018.86984316132</v>
      </c>
      <c r="I61" s="677">
        <v>489018.86984316132</v>
      </c>
      <c r="J61" s="677">
        <v>489018.86984316132</v>
      </c>
      <c r="K61" s="677">
        <v>489018.86984316132</v>
      </c>
      <c r="L61" s="677">
        <v>489018.86984316132</v>
      </c>
      <c r="M61" s="677">
        <v>489018.86984316132</v>
      </c>
      <c r="N61" s="677">
        <v>489018.86984316132</v>
      </c>
      <c r="O61" s="677">
        <v>489018.86984316132</v>
      </c>
      <c r="P61" s="677">
        <v>489018.86984316132</v>
      </c>
      <c r="Q61" s="672">
        <v>5906127.5311750565</v>
      </c>
      <c r="R61" s="592"/>
    </row>
    <row r="62" spans="1:22" s="580" customFormat="1" x14ac:dyDescent="0.2">
      <c r="A62" s="654"/>
      <c r="B62" s="668">
        <f t="shared" si="0"/>
        <v>57</v>
      </c>
      <c r="C62" s="665"/>
      <c r="D62" s="670" t="s">
        <v>431</v>
      </c>
      <c r="E62" s="677">
        <v>6635.9147304306971</v>
      </c>
      <c r="F62" s="677">
        <v>-165459.23475267139</v>
      </c>
      <c r="G62" s="677">
        <v>193820.24562755373</v>
      </c>
      <c r="H62" s="677">
        <v>138773.20920143145</v>
      </c>
      <c r="I62" s="677">
        <v>138773.20920143145</v>
      </c>
      <c r="J62" s="677">
        <v>138773.20920143145</v>
      </c>
      <c r="K62" s="677">
        <v>138773.20920143145</v>
      </c>
      <c r="L62" s="677">
        <v>138773.20920143145</v>
      </c>
      <c r="M62" s="677">
        <v>138773.20920143145</v>
      </c>
      <c r="N62" s="677">
        <v>138773.20920143145</v>
      </c>
      <c r="O62" s="677">
        <v>138773.20920143145</v>
      </c>
      <c r="P62" s="677">
        <v>138773.20920143145</v>
      </c>
      <c r="Q62" s="672">
        <v>1283955.8084181962</v>
      </c>
      <c r="R62" s="592"/>
    </row>
    <row r="63" spans="1:22" s="580" customFormat="1" ht="12.75" customHeight="1" thickBot="1" x14ac:dyDescent="0.25">
      <c r="A63" s="649"/>
      <c r="B63" s="668">
        <f t="shared" si="0"/>
        <v>58</v>
      </c>
      <c r="D63" s="673" t="s">
        <v>454</v>
      </c>
      <c r="E63" s="859">
        <v>2340204.65</v>
      </c>
      <c r="F63" s="696">
        <v>2171584.73</v>
      </c>
      <c r="G63" s="696">
        <v>1463412.98</v>
      </c>
      <c r="H63" s="696">
        <v>1671566.6285183423</v>
      </c>
      <c r="I63" s="696">
        <v>1671566.6285183423</v>
      </c>
      <c r="J63" s="696">
        <v>1671566.6285183423</v>
      </c>
      <c r="K63" s="696">
        <v>1671566.6285183423</v>
      </c>
      <c r="L63" s="696">
        <v>1671566.6285183423</v>
      </c>
      <c r="M63" s="696">
        <v>1671566.6285183423</v>
      </c>
      <c r="N63" s="696">
        <v>1671566.6285183423</v>
      </c>
      <c r="O63" s="696">
        <v>1671566.6285183423</v>
      </c>
      <c r="P63" s="696">
        <v>1671566.6285183423</v>
      </c>
      <c r="Q63" s="697">
        <v>21019302.016665082</v>
      </c>
      <c r="S63" s="889" t="s">
        <v>309</v>
      </c>
      <c r="T63" s="889" t="s">
        <v>732</v>
      </c>
      <c r="U63" s="889" t="str">
        <f>+'3.2 _ Summaries'!L2</f>
        <v>Docket No. 16-057-03</v>
      </c>
      <c r="V63" s="889" t="s">
        <v>212</v>
      </c>
    </row>
    <row r="64" spans="1:22" s="606" customFormat="1" ht="13.5" thickTop="1" x14ac:dyDescent="0.2">
      <c r="A64" s="655" t="s">
        <v>454</v>
      </c>
      <c r="B64" s="668">
        <f t="shared" si="0"/>
        <v>59</v>
      </c>
      <c r="C64" s="698" t="s">
        <v>455</v>
      </c>
      <c r="D64" s="699"/>
      <c r="E64" s="700">
        <v>0.52004320692244077</v>
      </c>
      <c r="F64" s="700">
        <v>0.52232904792801504</v>
      </c>
      <c r="G64" s="700">
        <v>0.42948354243289116</v>
      </c>
      <c r="H64" s="700">
        <v>0.47401321296504373</v>
      </c>
      <c r="I64" s="700">
        <v>0.47401321296504373</v>
      </c>
      <c r="J64" s="700">
        <v>0.47401321296504373</v>
      </c>
      <c r="K64" s="700">
        <v>0.47401321296504373</v>
      </c>
      <c r="L64" s="700">
        <v>0.47401321296504373</v>
      </c>
      <c r="M64" s="700">
        <v>0.47401321296504373</v>
      </c>
      <c r="N64" s="700">
        <v>0.47401321296504373</v>
      </c>
      <c r="O64" s="700">
        <v>0.47401321296504373</v>
      </c>
      <c r="P64" s="700">
        <v>0.47401321296504373</v>
      </c>
      <c r="Q64" s="701">
        <v>0.47986399672204288</v>
      </c>
      <c r="S64" s="889"/>
      <c r="T64" s="889"/>
      <c r="U64" s="889"/>
      <c r="V64" s="889"/>
    </row>
    <row r="65" spans="1:24" s="606" customFormat="1" x14ac:dyDescent="0.2">
      <c r="A65" s="661" t="s">
        <v>455</v>
      </c>
      <c r="B65" s="668">
        <f t="shared" si="0"/>
        <v>60</v>
      </c>
      <c r="C65" s="702" t="s">
        <v>456</v>
      </c>
      <c r="D65" s="699"/>
      <c r="E65" s="700">
        <v>0.54825324490038396</v>
      </c>
      <c r="F65" s="700">
        <v>0.58412289285383934</v>
      </c>
      <c r="G65" s="700">
        <v>0.5344117662740161</v>
      </c>
      <c r="H65" s="700">
        <v>0.5421831899605204</v>
      </c>
      <c r="I65" s="700">
        <v>0.5421831899605204</v>
      </c>
      <c r="J65" s="700">
        <v>0.5421831899605204</v>
      </c>
      <c r="K65" s="700">
        <v>0.5421831899605204</v>
      </c>
      <c r="L65" s="700">
        <v>0.5421831899605204</v>
      </c>
      <c r="M65" s="700">
        <v>0.5421831899605204</v>
      </c>
      <c r="N65" s="700">
        <v>0.5421831899605204</v>
      </c>
      <c r="O65" s="700">
        <v>0.5421831899605204</v>
      </c>
      <c r="P65" s="700">
        <v>0.5421831899605204</v>
      </c>
      <c r="Q65" s="663">
        <v>0.54635631302943632</v>
      </c>
      <c r="R65" s="522"/>
      <c r="S65" s="889"/>
      <c r="T65" s="889"/>
      <c r="U65" s="889"/>
      <c r="V65" s="889"/>
    </row>
    <row r="66" spans="1:24" s="580" customFormat="1" ht="12.75" customHeight="1" x14ac:dyDescent="0.2">
      <c r="A66" s="662" t="s">
        <v>456</v>
      </c>
      <c r="B66" s="668">
        <f t="shared" si="0"/>
        <v>61</v>
      </c>
      <c r="C66" s="665"/>
      <c r="D66" s="670"/>
      <c r="E66" s="671"/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2"/>
      <c r="S66" s="889"/>
      <c r="T66" s="889"/>
      <c r="U66" s="889"/>
      <c r="V66" s="889"/>
    </row>
    <row r="67" spans="1:24" s="580" customFormat="1" ht="12.75" customHeight="1" x14ac:dyDescent="0.2">
      <c r="A67" s="649"/>
      <c r="B67" s="668">
        <f t="shared" si="0"/>
        <v>62</v>
      </c>
      <c r="C67" s="684" t="s">
        <v>666</v>
      </c>
      <c r="D67" s="689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2"/>
      <c r="S67" s="889"/>
      <c r="T67" s="889"/>
      <c r="U67" s="889"/>
      <c r="V67" s="889"/>
    </row>
    <row r="68" spans="1:24" s="580" customFormat="1" ht="12.75" customHeight="1" x14ac:dyDescent="0.2">
      <c r="A68" s="660"/>
      <c r="B68" s="668">
        <f t="shared" si="0"/>
        <v>63</v>
      </c>
      <c r="C68" s="688"/>
      <c r="D68" s="703" t="s">
        <v>457</v>
      </c>
      <c r="E68" s="675">
        <v>861162.01</v>
      </c>
      <c r="F68" s="675">
        <v>904648.14</v>
      </c>
      <c r="G68" s="675">
        <v>984341.96</v>
      </c>
      <c r="H68" s="675">
        <v>911162.90916666668</v>
      </c>
      <c r="I68" s="675">
        <v>911162.90916666668</v>
      </c>
      <c r="J68" s="675">
        <v>911162.90916666668</v>
      </c>
      <c r="K68" s="675">
        <v>911162.90916666668</v>
      </c>
      <c r="L68" s="675">
        <v>911162.90916666668</v>
      </c>
      <c r="M68" s="675">
        <v>911162.90916666668</v>
      </c>
      <c r="N68" s="675">
        <v>911162.90916666668</v>
      </c>
      <c r="O68" s="675">
        <v>911162.90916666668</v>
      </c>
      <c r="P68" s="675">
        <v>911162.90916666668</v>
      </c>
      <c r="Q68" s="672">
        <v>10950618.2925</v>
      </c>
      <c r="R68" s="592"/>
      <c r="S68" s="889"/>
      <c r="T68" s="889"/>
      <c r="U68" s="889"/>
      <c r="V68" s="889"/>
    </row>
    <row r="69" spans="1:24" s="580" customFormat="1" ht="12.75" customHeight="1" x14ac:dyDescent="0.2">
      <c r="A69" s="660"/>
      <c r="B69" s="668">
        <f t="shared" si="0"/>
        <v>64</v>
      </c>
      <c r="C69" s="683"/>
      <c r="D69" s="689" t="s">
        <v>458</v>
      </c>
      <c r="E69" s="675">
        <v>659549.43000000005</v>
      </c>
      <c r="F69" s="675">
        <v>768338.14</v>
      </c>
      <c r="G69" s="675">
        <v>678165.69000000006</v>
      </c>
      <c r="H69" s="675">
        <v>645631.06105584663</v>
      </c>
      <c r="I69" s="675">
        <v>645631.06105584663</v>
      </c>
      <c r="J69" s="675">
        <v>645631.06105584663</v>
      </c>
      <c r="K69" s="675">
        <v>645631.06105584663</v>
      </c>
      <c r="L69" s="675">
        <v>645631.06105584663</v>
      </c>
      <c r="M69" s="675">
        <v>645631.06105584663</v>
      </c>
      <c r="N69" s="675">
        <v>645631.06105584663</v>
      </c>
      <c r="O69" s="675">
        <v>645631.06105584663</v>
      </c>
      <c r="P69" s="675">
        <v>645631.06105584663</v>
      </c>
      <c r="Q69" s="672">
        <v>7916732.8095026193</v>
      </c>
      <c r="R69" s="592"/>
      <c r="S69" s="889"/>
      <c r="T69" s="889"/>
      <c r="U69" s="889"/>
      <c r="V69" s="889"/>
    </row>
    <row r="70" spans="1:24" s="580" customFormat="1" ht="13.5" thickBot="1" x14ac:dyDescent="0.25">
      <c r="A70" s="658"/>
      <c r="B70" s="668">
        <f t="shared" si="0"/>
        <v>65</v>
      </c>
      <c r="C70" s="683"/>
      <c r="D70" s="674" t="s">
        <v>665</v>
      </c>
      <c r="E70" s="697">
        <v>1520711.44</v>
      </c>
      <c r="F70" s="681">
        <v>1672986.28</v>
      </c>
      <c r="G70" s="681">
        <v>1662507.65</v>
      </c>
      <c r="H70" s="681">
        <v>1556793.9702225132</v>
      </c>
      <c r="I70" s="681">
        <v>1556793.9702225132</v>
      </c>
      <c r="J70" s="681">
        <v>1556793.9702225132</v>
      </c>
      <c r="K70" s="681">
        <v>1556793.9702225132</v>
      </c>
      <c r="L70" s="681">
        <v>1556793.9702225132</v>
      </c>
      <c r="M70" s="681">
        <v>1556793.9702225132</v>
      </c>
      <c r="N70" s="681">
        <v>1556793.9702225132</v>
      </c>
      <c r="O70" s="681">
        <v>1556793.9702225132</v>
      </c>
      <c r="P70" s="681">
        <v>1556793.9702225132</v>
      </c>
      <c r="Q70" s="697">
        <v>18867351.102002621</v>
      </c>
      <c r="S70" s="889"/>
      <c r="T70" s="889"/>
      <c r="U70" s="889"/>
      <c r="V70" s="889"/>
    </row>
    <row r="71" spans="1:24" s="580" customFormat="1" ht="13.5" thickTop="1" x14ac:dyDescent="0.2">
      <c r="A71" s="658"/>
      <c r="B71" s="668">
        <f t="shared" si="0"/>
        <v>66</v>
      </c>
      <c r="C71" s="683"/>
      <c r="D71" s="689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1"/>
      <c r="Q71" s="672"/>
      <c r="S71" s="889"/>
      <c r="T71" s="889"/>
      <c r="U71" s="889"/>
      <c r="V71" s="889"/>
    </row>
    <row r="72" spans="1:24" ht="12.75" customHeight="1" x14ac:dyDescent="0.2">
      <c r="A72" s="654"/>
      <c r="B72" s="668">
        <f t="shared" ref="B72:B73" si="1">+B71+1</f>
        <v>67</v>
      </c>
      <c r="C72" s="668"/>
      <c r="D72" s="704"/>
      <c r="E72" s="705"/>
      <c r="F72" s="671"/>
      <c r="G72" s="671"/>
      <c r="H72" s="671"/>
      <c r="I72" s="671"/>
      <c r="J72" s="671"/>
      <c r="K72" s="671"/>
      <c r="L72" s="671"/>
      <c r="M72" s="671"/>
      <c r="N72" s="671"/>
      <c r="O72" s="671"/>
      <c r="P72" s="670"/>
      <c r="Q72" s="704"/>
      <c r="S72" s="889"/>
      <c r="T72" s="889"/>
      <c r="U72" s="889"/>
      <c r="V72" s="889"/>
    </row>
    <row r="73" spans="1:24" ht="13.5" customHeight="1" thickBot="1" x14ac:dyDescent="0.25">
      <c r="A73" s="654"/>
      <c r="B73" s="668">
        <f t="shared" si="1"/>
        <v>68</v>
      </c>
      <c r="C73" s="693" t="s">
        <v>680</v>
      </c>
      <c r="D73" s="704"/>
      <c r="E73" s="697">
        <v>7161049.6999999993</v>
      </c>
      <c r="F73" s="681">
        <v>7347489.9199999999</v>
      </c>
      <c r="G73" s="681">
        <v>5522224.1899999995</v>
      </c>
      <c r="H73" s="681">
        <v>6297853.5987408552</v>
      </c>
      <c r="I73" s="681">
        <v>6330714.5987408552</v>
      </c>
      <c r="J73" s="681">
        <v>6315891.5987408552</v>
      </c>
      <c r="K73" s="681">
        <v>6325964.5987408552</v>
      </c>
      <c r="L73" s="681">
        <v>6324603.5987408552</v>
      </c>
      <c r="M73" s="681">
        <v>6329523.5987408552</v>
      </c>
      <c r="N73" s="681">
        <v>6329184.5987408552</v>
      </c>
      <c r="O73" s="681">
        <v>6318600.5987408552</v>
      </c>
      <c r="P73" s="682">
        <v>6303792.5987408552</v>
      </c>
      <c r="Q73" s="681">
        <v>76906893.198667705</v>
      </c>
      <c r="S73" s="889"/>
      <c r="T73" s="889"/>
      <c r="U73" s="889"/>
      <c r="V73" s="889"/>
    </row>
    <row r="74" spans="1:24" ht="13.5" thickTop="1" x14ac:dyDescent="0.2">
      <c r="B74" s="668"/>
      <c r="C74" s="665"/>
      <c r="D74" s="704"/>
      <c r="E74" s="706"/>
      <c r="F74" s="671"/>
      <c r="G74" s="671"/>
      <c r="H74" s="671"/>
      <c r="I74" s="671"/>
      <c r="J74" s="671"/>
      <c r="K74" s="671"/>
      <c r="L74" s="671"/>
      <c r="M74" s="671"/>
      <c r="N74" s="671"/>
      <c r="O74" s="671"/>
      <c r="P74" s="671"/>
      <c r="Q74" s="706"/>
      <c r="S74" s="609"/>
      <c r="T74" s="609"/>
      <c r="U74" s="609"/>
      <c r="V74" s="609"/>
      <c r="W74" s="290"/>
      <c r="X74" s="290"/>
    </row>
    <row r="75" spans="1:24" customFormat="1" x14ac:dyDescent="0.2"/>
  </sheetData>
  <mergeCells count="4">
    <mergeCell ref="S63:S73"/>
    <mergeCell ref="T63:T73"/>
    <mergeCell ref="U63:U73"/>
    <mergeCell ref="V63:V73"/>
  </mergeCells>
  <pageMargins left="0.68" right="0.25" top="0.75" bottom="0.17" header="0.3" footer="0.2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opLeftCell="E53" workbookViewId="0">
      <selection activeCell="Q55" sqref="Q55"/>
    </sheetView>
  </sheetViews>
  <sheetFormatPr defaultRowHeight="12.75" outlineLevelCol="1" x14ac:dyDescent="0.2"/>
  <cols>
    <col min="1" max="1" width="219.28515625" style="251" hidden="1" customWidth="1"/>
    <col min="2" max="2" width="4" style="577" bestFit="1" customWidth="1"/>
    <col min="3" max="3" width="11.42578125" style="577" customWidth="1"/>
    <col min="4" max="4" width="39.42578125" style="580" bestFit="1" customWidth="1"/>
    <col min="5" max="16" width="13.28515625" style="251" bestFit="1" customWidth="1" outlineLevel="1"/>
    <col min="17" max="17" width="13" style="580" bestFit="1" customWidth="1"/>
    <col min="18" max="18" width="9.7109375" style="580" customWidth="1"/>
    <col min="19" max="19" width="4.5703125" style="251" customWidth="1"/>
    <col min="20" max="22" width="4.28515625" style="251" customWidth="1"/>
    <col min="23" max="16384" width="9.140625" style="251"/>
  </cols>
  <sheetData>
    <row r="1" spans="1:18" hidden="1" x14ac:dyDescent="0.2">
      <c r="A1" s="251" t="s">
        <v>559</v>
      </c>
      <c r="E1" s="251" t="s">
        <v>560</v>
      </c>
      <c r="F1" s="251" t="s">
        <v>561</v>
      </c>
      <c r="G1" s="251" t="s">
        <v>562</v>
      </c>
      <c r="H1" s="251" t="s">
        <v>563</v>
      </c>
      <c r="I1" s="251" t="s">
        <v>564</v>
      </c>
      <c r="J1" s="251" t="s">
        <v>565</v>
      </c>
      <c r="K1" s="251" t="s">
        <v>566</v>
      </c>
      <c r="L1" s="251" t="s">
        <v>567</v>
      </c>
      <c r="M1" s="251" t="s">
        <v>568</v>
      </c>
      <c r="N1" s="251" t="s">
        <v>569</v>
      </c>
      <c r="O1" s="251" t="s">
        <v>570</v>
      </c>
      <c r="P1" s="251" t="s">
        <v>571</v>
      </c>
      <c r="Q1" s="608" t="s">
        <v>572</v>
      </c>
      <c r="R1" s="594"/>
    </row>
    <row r="2" spans="1:18" ht="18" x14ac:dyDescent="0.25">
      <c r="C2" s="646" t="s">
        <v>682</v>
      </c>
      <c r="D2" s="578"/>
      <c r="Q2" s="578"/>
      <c r="R2" s="578"/>
    </row>
    <row r="3" spans="1:18" ht="15.75" x14ac:dyDescent="0.25">
      <c r="C3" s="579"/>
    </row>
    <row r="4" spans="1:18" x14ac:dyDescent="0.2">
      <c r="B4" s="581"/>
      <c r="C4" s="581"/>
      <c r="D4" s="582" t="s">
        <v>0</v>
      </c>
      <c r="E4" s="583" t="s">
        <v>1</v>
      </c>
      <c r="F4" s="583" t="s">
        <v>205</v>
      </c>
      <c r="G4" s="583" t="s">
        <v>204</v>
      </c>
      <c r="H4" s="583" t="s">
        <v>2</v>
      </c>
      <c r="I4" s="583" t="s">
        <v>208</v>
      </c>
      <c r="J4" s="583" t="s">
        <v>209</v>
      </c>
      <c r="K4" s="583" t="s">
        <v>210</v>
      </c>
      <c r="L4" s="583" t="s">
        <v>211</v>
      </c>
      <c r="M4" s="583" t="s">
        <v>383</v>
      </c>
      <c r="N4" s="583" t="s">
        <v>384</v>
      </c>
      <c r="O4" s="583" t="s">
        <v>385</v>
      </c>
      <c r="P4" s="583" t="s">
        <v>386</v>
      </c>
      <c r="Q4" s="584" t="s">
        <v>387</v>
      </c>
      <c r="R4" s="582"/>
    </row>
    <row r="5" spans="1:18" x14ac:dyDescent="0.2">
      <c r="B5" s="581"/>
      <c r="C5" s="581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5" t="s">
        <v>554</v>
      </c>
      <c r="R5" s="586"/>
    </row>
    <row r="6" spans="1:18" x14ac:dyDescent="0.2">
      <c r="A6" s="251" t="s">
        <v>573</v>
      </c>
      <c r="B6" s="581"/>
      <c r="C6" s="581"/>
      <c r="D6" s="586"/>
      <c r="E6" s="667" t="s">
        <v>683</v>
      </c>
      <c r="F6" s="667" t="s">
        <v>684</v>
      </c>
      <c r="G6" s="667" t="s">
        <v>685</v>
      </c>
      <c r="H6" s="667" t="s">
        <v>686</v>
      </c>
      <c r="I6" s="667" t="s">
        <v>687</v>
      </c>
      <c r="J6" s="667" t="s">
        <v>688</v>
      </c>
      <c r="K6" s="667" t="s">
        <v>689</v>
      </c>
      <c r="L6" s="667" t="s">
        <v>690</v>
      </c>
      <c r="M6" s="667" t="s">
        <v>691</v>
      </c>
      <c r="N6" s="667" t="s">
        <v>692</v>
      </c>
      <c r="O6" s="667" t="s">
        <v>693</v>
      </c>
      <c r="P6" s="667" t="s">
        <v>694</v>
      </c>
      <c r="Q6" s="712" t="s">
        <v>695</v>
      </c>
      <c r="R6" s="610"/>
    </row>
    <row r="7" spans="1:18" x14ac:dyDescent="0.2">
      <c r="B7" s="577">
        <v>1</v>
      </c>
      <c r="C7" s="587" t="s">
        <v>423</v>
      </c>
      <c r="Q7" s="588"/>
    </row>
    <row r="8" spans="1:18" x14ac:dyDescent="0.2">
      <c r="A8" s="251" t="s">
        <v>574</v>
      </c>
      <c r="B8" s="577">
        <f>+B7+1</f>
        <v>2</v>
      </c>
      <c r="D8" s="580" t="s">
        <v>424</v>
      </c>
      <c r="E8" s="251">
        <v>939</v>
      </c>
      <c r="F8" s="251">
        <v>941</v>
      </c>
      <c r="G8" s="251">
        <v>942</v>
      </c>
      <c r="H8" s="251">
        <v>943</v>
      </c>
      <c r="I8" s="251">
        <v>944</v>
      </c>
      <c r="J8" s="251">
        <v>944</v>
      </c>
      <c r="K8" s="251">
        <v>944</v>
      </c>
      <c r="L8" s="251">
        <v>944</v>
      </c>
      <c r="M8" s="251">
        <v>944</v>
      </c>
      <c r="N8" s="251">
        <v>944</v>
      </c>
      <c r="O8" s="251">
        <v>944</v>
      </c>
      <c r="P8" s="251">
        <v>944</v>
      </c>
      <c r="Q8" s="672">
        <v>943.08333333333337</v>
      </c>
    </row>
    <row r="9" spans="1:18" x14ac:dyDescent="0.2">
      <c r="B9" s="577">
        <f t="shared" ref="B9:B70" si="0">+B8+1</f>
        <v>3</v>
      </c>
      <c r="D9" s="580" t="s">
        <v>425</v>
      </c>
      <c r="E9" s="251">
        <v>962</v>
      </c>
      <c r="F9" s="251">
        <v>959</v>
      </c>
      <c r="G9" s="251">
        <v>958</v>
      </c>
      <c r="H9" s="251">
        <v>968</v>
      </c>
      <c r="I9" s="251">
        <v>976</v>
      </c>
      <c r="J9" s="251">
        <v>973</v>
      </c>
      <c r="K9" s="251">
        <v>979</v>
      </c>
      <c r="L9" s="251">
        <v>972</v>
      </c>
      <c r="M9" s="251">
        <v>974</v>
      </c>
      <c r="N9" s="251">
        <v>975</v>
      </c>
      <c r="O9" s="251">
        <v>965</v>
      </c>
      <c r="P9" s="251">
        <v>961</v>
      </c>
      <c r="Q9" s="672">
        <v>968.5</v>
      </c>
    </row>
    <row r="10" spans="1:18" x14ac:dyDescent="0.2">
      <c r="B10" s="577">
        <f t="shared" si="0"/>
        <v>4</v>
      </c>
      <c r="C10" s="587" t="s">
        <v>426</v>
      </c>
      <c r="Q10" s="672"/>
      <c r="R10" s="592"/>
    </row>
    <row r="11" spans="1:18" x14ac:dyDescent="0.2">
      <c r="A11" s="251" t="s">
        <v>575</v>
      </c>
      <c r="B11" s="577">
        <f t="shared" si="0"/>
        <v>5</v>
      </c>
      <c r="D11" s="580" t="s">
        <v>427</v>
      </c>
      <c r="E11" s="589">
        <v>2076519.1400000001</v>
      </c>
      <c r="F11" s="589">
        <v>1874946.3787</v>
      </c>
      <c r="G11" s="589">
        <v>2264723.2223</v>
      </c>
      <c r="H11" s="590">
        <v>2065571.3668369462</v>
      </c>
      <c r="I11" s="590">
        <v>2065571.3668369462</v>
      </c>
      <c r="J11" s="590">
        <v>2065571.3668369462</v>
      </c>
      <c r="K11" s="590">
        <v>2065571.3668369462</v>
      </c>
      <c r="L11" s="590">
        <v>2065571.3668369462</v>
      </c>
      <c r="M11" s="590">
        <v>2065571.3668369462</v>
      </c>
      <c r="N11" s="590">
        <v>2065571.3668369462</v>
      </c>
      <c r="O11" s="590">
        <v>2065571.3668369462</v>
      </c>
      <c r="P11" s="590">
        <v>2065571.3668369462</v>
      </c>
      <c r="Q11" s="676">
        <v>24806331.042532519</v>
      </c>
      <c r="R11" s="592"/>
    </row>
    <row r="12" spans="1:18" x14ac:dyDescent="0.2">
      <c r="A12" s="251" t="s">
        <v>576</v>
      </c>
      <c r="B12" s="577">
        <f t="shared" si="0"/>
        <v>6</v>
      </c>
      <c r="D12" s="580" t="s">
        <v>428</v>
      </c>
      <c r="E12" s="591">
        <v>16222.3146</v>
      </c>
      <c r="F12" s="591">
        <v>25588.2179</v>
      </c>
      <c r="G12" s="591">
        <v>34599.6158</v>
      </c>
      <c r="H12" s="590">
        <v>23793.941252807239</v>
      </c>
      <c r="I12" s="590">
        <v>23793.941252807239</v>
      </c>
      <c r="J12" s="590">
        <v>23793.941252807239</v>
      </c>
      <c r="K12" s="590">
        <v>23793.941252807239</v>
      </c>
      <c r="L12" s="590">
        <v>23793.941252807239</v>
      </c>
      <c r="M12" s="590">
        <v>23793.941252807239</v>
      </c>
      <c r="N12" s="590">
        <v>23793.941252807239</v>
      </c>
      <c r="O12" s="590">
        <v>23793.941252807239</v>
      </c>
      <c r="P12" s="590">
        <v>23793.941252807239</v>
      </c>
      <c r="Q12" s="676">
        <v>290555.61957526515</v>
      </c>
      <c r="R12" s="592"/>
    </row>
    <row r="13" spans="1:18" x14ac:dyDescent="0.2">
      <c r="A13" s="251" t="s">
        <v>577</v>
      </c>
      <c r="B13" s="577">
        <f t="shared" si="0"/>
        <v>7</v>
      </c>
      <c r="D13" s="580" t="s">
        <v>429</v>
      </c>
      <c r="E13" s="589">
        <v>22817.1574</v>
      </c>
      <c r="F13" s="589">
        <v>25472.147199999999</v>
      </c>
      <c r="G13" s="589">
        <v>24664.431499999999</v>
      </c>
      <c r="H13" s="590">
        <v>23327.223971710388</v>
      </c>
      <c r="I13" s="590">
        <v>23327.223971710388</v>
      </c>
      <c r="J13" s="590">
        <v>23327.223971710388</v>
      </c>
      <c r="K13" s="590">
        <v>23327.223971710388</v>
      </c>
      <c r="L13" s="590">
        <v>23327.223971710388</v>
      </c>
      <c r="M13" s="590">
        <v>23327.223971710388</v>
      </c>
      <c r="N13" s="590">
        <v>23327.223971710388</v>
      </c>
      <c r="O13" s="590">
        <v>23327.223971710388</v>
      </c>
      <c r="P13" s="590">
        <v>23327.223971710388</v>
      </c>
      <c r="Q13" s="676">
        <v>282898.75184539356</v>
      </c>
      <c r="R13" s="592"/>
    </row>
    <row r="14" spans="1:18" x14ac:dyDescent="0.2">
      <c r="A14" s="251" t="s">
        <v>578</v>
      </c>
      <c r="B14" s="577">
        <f t="shared" si="0"/>
        <v>8</v>
      </c>
      <c r="D14" s="580" t="s">
        <v>430</v>
      </c>
      <c r="E14" s="589">
        <v>46062.702100000002</v>
      </c>
      <c r="F14" s="589">
        <v>46310.829100000003</v>
      </c>
      <c r="G14" s="589">
        <v>42334.009400000003</v>
      </c>
      <c r="H14" s="590">
        <v>39279.84133334177</v>
      </c>
      <c r="I14" s="590">
        <v>39279.84133334177</v>
      </c>
      <c r="J14" s="590">
        <v>39279.84133334177</v>
      </c>
      <c r="K14" s="590">
        <v>39279.84133334177</v>
      </c>
      <c r="L14" s="590">
        <v>39279.84133334177</v>
      </c>
      <c r="M14" s="590">
        <v>39279.84133334177</v>
      </c>
      <c r="N14" s="590">
        <v>39279.84133334177</v>
      </c>
      <c r="O14" s="590">
        <v>39279.84133334177</v>
      </c>
      <c r="P14" s="590">
        <v>39279.84133334177</v>
      </c>
      <c r="Q14" s="676">
        <v>488226.11260007607</v>
      </c>
      <c r="R14" s="592"/>
    </row>
    <row r="15" spans="1:18" x14ac:dyDescent="0.2">
      <c r="A15" s="251" t="s">
        <v>579</v>
      </c>
      <c r="B15" s="577">
        <f t="shared" si="0"/>
        <v>9</v>
      </c>
      <c r="D15" s="580" t="s">
        <v>431</v>
      </c>
      <c r="E15" s="589">
        <v>141633.2709</v>
      </c>
      <c r="F15" s="589">
        <v>169066.71319999997</v>
      </c>
      <c r="G15" s="589">
        <v>202248.14259999999</v>
      </c>
      <c r="H15" s="590">
        <v>155882.28739801786</v>
      </c>
      <c r="I15" s="590">
        <v>155882.28739801786</v>
      </c>
      <c r="J15" s="590">
        <v>155882.28739801786</v>
      </c>
      <c r="K15" s="590">
        <v>155882.28739801786</v>
      </c>
      <c r="L15" s="590">
        <v>155882.28739801786</v>
      </c>
      <c r="M15" s="590">
        <v>155882.28739801786</v>
      </c>
      <c r="N15" s="590">
        <v>155882.28739801786</v>
      </c>
      <c r="O15" s="590">
        <v>155882.28739801786</v>
      </c>
      <c r="P15" s="590">
        <v>155882.28739801786</v>
      </c>
      <c r="Q15" s="676">
        <v>1915888.7132821612</v>
      </c>
      <c r="R15" s="592"/>
    </row>
    <row r="16" spans="1:18" x14ac:dyDescent="0.2">
      <c r="A16" s="251" t="s">
        <v>580</v>
      </c>
      <c r="B16" s="577">
        <f t="shared" si="0"/>
        <v>10</v>
      </c>
      <c r="D16" s="580" t="s">
        <v>432</v>
      </c>
      <c r="E16" s="589">
        <v>880840.79720000003</v>
      </c>
      <c r="F16" s="589">
        <v>867405.67290000001</v>
      </c>
      <c r="G16" s="589">
        <v>699799.17009999999</v>
      </c>
      <c r="H16" s="590">
        <v>929002.31004051014</v>
      </c>
      <c r="I16" s="590">
        <v>929002.31004051014</v>
      </c>
      <c r="J16" s="590">
        <v>929002.31004051014</v>
      </c>
      <c r="K16" s="590">
        <v>929002.31004051014</v>
      </c>
      <c r="L16" s="590">
        <v>929002.31004051014</v>
      </c>
      <c r="M16" s="590">
        <v>929002.31004051014</v>
      </c>
      <c r="N16" s="590">
        <v>929002.31004051014</v>
      </c>
      <c r="O16" s="590">
        <v>929002.31004051014</v>
      </c>
      <c r="P16" s="590">
        <v>929002.31004051014</v>
      </c>
      <c r="Q16" s="676">
        <v>10809066.43056459</v>
      </c>
      <c r="R16" s="592"/>
    </row>
    <row r="17" spans="1:18" x14ac:dyDescent="0.2">
      <c r="A17" s="251" t="s">
        <v>581</v>
      </c>
      <c r="B17" s="577">
        <f t="shared" si="0"/>
        <v>11</v>
      </c>
      <c r="D17" s="580" t="s">
        <v>306</v>
      </c>
      <c r="E17" s="589">
        <v>2714380.7226999998</v>
      </c>
      <c r="F17" s="589">
        <v>2856795.2795000002</v>
      </c>
      <c r="G17" s="589">
        <v>2522914.7952000001</v>
      </c>
      <c r="H17" s="590">
        <v>2586228.0300000003</v>
      </c>
      <c r="I17" s="590">
        <v>2620074.86</v>
      </c>
      <c r="J17" s="590">
        <v>2604807.17</v>
      </c>
      <c r="K17" s="590">
        <v>2615182.36</v>
      </c>
      <c r="L17" s="590">
        <v>2613780.5300000003</v>
      </c>
      <c r="M17" s="590">
        <v>2618848.13</v>
      </c>
      <c r="N17" s="590">
        <v>2618498.96</v>
      </c>
      <c r="O17" s="590">
        <v>2607597.44</v>
      </c>
      <c r="P17" s="590">
        <v>2592345.2000000002</v>
      </c>
      <c r="Q17" s="676">
        <v>31571453.477400001</v>
      </c>
      <c r="R17" s="592"/>
    </row>
    <row r="18" spans="1:18" x14ac:dyDescent="0.2">
      <c r="A18" s="251" t="s">
        <v>582</v>
      </c>
      <c r="B18" s="577">
        <f t="shared" si="0"/>
        <v>12</v>
      </c>
      <c r="D18" s="580" t="s">
        <v>555</v>
      </c>
      <c r="E18" s="591">
        <v>0</v>
      </c>
      <c r="F18" s="591">
        <v>0</v>
      </c>
      <c r="G18" s="591">
        <v>0</v>
      </c>
      <c r="H18" s="590">
        <v>0</v>
      </c>
      <c r="I18" s="590">
        <v>0</v>
      </c>
      <c r="J18" s="590">
        <v>0</v>
      </c>
      <c r="K18" s="590">
        <v>0</v>
      </c>
      <c r="L18" s="590">
        <v>0</v>
      </c>
      <c r="M18" s="590">
        <v>0</v>
      </c>
      <c r="N18" s="590">
        <v>0</v>
      </c>
      <c r="O18" s="590">
        <v>0</v>
      </c>
      <c r="P18" s="590">
        <v>0</v>
      </c>
      <c r="Q18" s="707">
        <v>0</v>
      </c>
      <c r="R18" s="592"/>
    </row>
    <row r="19" spans="1:18" x14ac:dyDescent="0.2">
      <c r="A19" s="251" t="s">
        <v>583</v>
      </c>
      <c r="B19" s="577">
        <f t="shared" si="0"/>
        <v>13</v>
      </c>
      <c r="C19" s="581"/>
      <c r="D19" s="580" t="s">
        <v>433</v>
      </c>
      <c r="E19" s="592">
        <v>0</v>
      </c>
      <c r="F19" s="589">
        <v>0</v>
      </c>
      <c r="G19" s="589">
        <v>0</v>
      </c>
      <c r="H19" s="590">
        <v>0</v>
      </c>
      <c r="I19" s="590">
        <v>0</v>
      </c>
      <c r="J19" s="590">
        <v>0</v>
      </c>
      <c r="K19" s="590">
        <v>0</v>
      </c>
      <c r="L19" s="590">
        <v>0</v>
      </c>
      <c r="M19" s="590">
        <v>0</v>
      </c>
      <c r="N19" s="590">
        <v>0</v>
      </c>
      <c r="O19" s="590">
        <v>0</v>
      </c>
      <c r="P19" s="590">
        <v>0</v>
      </c>
      <c r="Q19" s="708">
        <v>0</v>
      </c>
      <c r="R19" s="592"/>
    </row>
    <row r="20" spans="1:18" x14ac:dyDescent="0.2">
      <c r="A20" s="251" t="s">
        <v>584</v>
      </c>
      <c r="B20" s="577">
        <f t="shared" si="0"/>
        <v>14</v>
      </c>
      <c r="C20" s="251"/>
      <c r="D20" s="593" t="s">
        <v>434</v>
      </c>
      <c r="E20" s="679">
        <v>5898476.1048999997</v>
      </c>
      <c r="F20" s="679">
        <v>5865585.2385000009</v>
      </c>
      <c r="G20" s="679">
        <v>5791283.3869000003</v>
      </c>
      <c r="H20" s="679">
        <v>5823085.0008333344</v>
      </c>
      <c r="I20" s="679">
        <v>5856931.8308333335</v>
      </c>
      <c r="J20" s="679">
        <v>5841664.1408333331</v>
      </c>
      <c r="K20" s="679">
        <v>5852039.3308333335</v>
      </c>
      <c r="L20" s="679">
        <v>5850637.5008333344</v>
      </c>
      <c r="M20" s="679">
        <v>5855705.100833334</v>
      </c>
      <c r="N20" s="679">
        <v>5855355.9308333341</v>
      </c>
      <c r="O20" s="679">
        <v>5844454.4108333336</v>
      </c>
      <c r="P20" s="679">
        <v>5829202.1708333343</v>
      </c>
      <c r="Q20" s="680">
        <v>70164420.147800013</v>
      </c>
      <c r="R20" s="592"/>
    </row>
    <row r="21" spans="1:18" x14ac:dyDescent="0.2">
      <c r="A21" s="251" t="s">
        <v>585</v>
      </c>
      <c r="B21" s="577">
        <f t="shared" si="0"/>
        <v>15</v>
      </c>
      <c r="C21" s="581"/>
      <c r="D21" s="580" t="s">
        <v>435</v>
      </c>
      <c r="E21" s="594">
        <v>388671.22872500005</v>
      </c>
      <c r="F21" s="591">
        <v>388671.22872500005</v>
      </c>
      <c r="G21" s="591">
        <v>388671.22872500005</v>
      </c>
      <c r="H21" s="594">
        <v>388671.22872500005</v>
      </c>
      <c r="I21" s="594">
        <v>388671.22872500005</v>
      </c>
      <c r="J21" s="594">
        <v>388671.22872500005</v>
      </c>
      <c r="K21" s="594">
        <v>388671.22872500005</v>
      </c>
      <c r="L21" s="594">
        <v>388671.22872500005</v>
      </c>
      <c r="M21" s="594">
        <v>388671.22872500005</v>
      </c>
      <c r="N21" s="594">
        <v>388671.22872500005</v>
      </c>
      <c r="O21" s="594">
        <v>388671.22872500005</v>
      </c>
      <c r="P21" s="594">
        <v>388671.22872500005</v>
      </c>
      <c r="Q21" s="672">
        <v>4664054.7447000016</v>
      </c>
      <c r="R21" s="592"/>
    </row>
    <row r="22" spans="1:18" x14ac:dyDescent="0.2">
      <c r="A22" s="251" t="s">
        <v>586</v>
      </c>
      <c r="B22" s="577">
        <f t="shared" si="0"/>
        <v>16</v>
      </c>
      <c r="C22" s="581"/>
      <c r="D22" s="580" t="s">
        <v>436</v>
      </c>
      <c r="E22" s="594"/>
      <c r="F22" s="591"/>
      <c r="G22" s="591">
        <v>435289.78835000005</v>
      </c>
      <c r="H22" s="373"/>
      <c r="I22" s="373"/>
      <c r="J22" s="373">
        <v>435289.78835000005</v>
      </c>
      <c r="K22" s="373"/>
      <c r="L22" s="373"/>
      <c r="M22" s="373">
        <v>435289.78835000005</v>
      </c>
      <c r="N22" s="373"/>
      <c r="O22" s="373"/>
      <c r="P22" s="373">
        <v>435289.78835000005</v>
      </c>
      <c r="Q22" s="672">
        <v>1741159.1534000002</v>
      </c>
      <c r="R22" s="372"/>
    </row>
    <row r="23" spans="1:18" x14ac:dyDescent="0.2">
      <c r="A23" s="251" t="s">
        <v>587</v>
      </c>
      <c r="B23" s="577">
        <f t="shared" si="0"/>
        <v>17</v>
      </c>
      <c r="C23" s="581"/>
      <c r="D23" s="580" t="s">
        <v>556</v>
      </c>
      <c r="E23" s="594"/>
      <c r="F23" s="591"/>
      <c r="G23" s="591"/>
      <c r="H23" s="373"/>
      <c r="I23" s="373"/>
      <c r="J23" s="373"/>
      <c r="K23" s="373"/>
      <c r="L23" s="373"/>
      <c r="M23" s="373"/>
      <c r="N23" s="373"/>
      <c r="O23" s="373"/>
      <c r="P23" s="373"/>
      <c r="Q23" s="672">
        <v>0</v>
      </c>
      <c r="R23" s="372"/>
    </row>
    <row r="24" spans="1:18" x14ac:dyDescent="0.2">
      <c r="A24" s="251" t="s">
        <v>588</v>
      </c>
      <c r="B24" s="577">
        <f t="shared" si="0"/>
        <v>18</v>
      </c>
      <c r="C24" s="581"/>
      <c r="D24" s="580" t="s">
        <v>557</v>
      </c>
      <c r="E24" s="594">
        <v>106552.573</v>
      </c>
      <c r="F24" s="591">
        <v>169435.20599999998</v>
      </c>
      <c r="G24" s="591">
        <v>146202.5466</v>
      </c>
      <c r="H24" s="594">
        <v>163349.76000000001</v>
      </c>
      <c r="I24" s="594">
        <v>163349.76000000001</v>
      </c>
      <c r="J24" s="594">
        <v>163349.76000000001</v>
      </c>
      <c r="K24" s="594">
        <v>163349.76000000001</v>
      </c>
      <c r="L24" s="594">
        <v>163349.76000000001</v>
      </c>
      <c r="M24" s="594">
        <v>163349.76000000001</v>
      </c>
      <c r="N24" s="594">
        <v>163349.76000000001</v>
      </c>
      <c r="O24" s="594">
        <v>163349.76000000001</v>
      </c>
      <c r="P24" s="594">
        <v>163349.76000000001</v>
      </c>
      <c r="Q24" s="672">
        <v>1892338.1656000002</v>
      </c>
      <c r="R24" s="592"/>
    </row>
    <row r="25" spans="1:18" ht="13.5" thickBot="1" x14ac:dyDescent="0.25">
      <c r="A25" s="251" t="s">
        <v>584</v>
      </c>
      <c r="B25" s="577">
        <f t="shared" si="0"/>
        <v>19</v>
      </c>
      <c r="C25" s="251"/>
      <c r="D25" s="592" t="s">
        <v>437</v>
      </c>
      <c r="E25" s="681">
        <v>6393699.9066249998</v>
      </c>
      <c r="F25" s="681">
        <v>6423691.6732250005</v>
      </c>
      <c r="G25" s="681">
        <v>6761446.9505750006</v>
      </c>
      <c r="H25" s="681">
        <v>6375105.9895583345</v>
      </c>
      <c r="I25" s="681">
        <v>6408952.8195583336</v>
      </c>
      <c r="J25" s="681">
        <v>6828974.9179083332</v>
      </c>
      <c r="K25" s="681">
        <v>6404060.3195583336</v>
      </c>
      <c r="L25" s="681">
        <v>6402658.4895583345</v>
      </c>
      <c r="M25" s="681">
        <v>6843015.8779083341</v>
      </c>
      <c r="N25" s="681">
        <v>6407376.9195583342</v>
      </c>
      <c r="O25" s="681">
        <v>6396475.3995583337</v>
      </c>
      <c r="P25" s="681">
        <v>6816512.9479083344</v>
      </c>
      <c r="Q25" s="697">
        <v>78461972.211500019</v>
      </c>
    </row>
    <row r="26" spans="1:18" ht="13.5" thickTop="1" x14ac:dyDescent="0.2">
      <c r="B26" s="577">
        <f t="shared" si="0"/>
        <v>20</v>
      </c>
      <c r="C26" s="596" t="s">
        <v>438</v>
      </c>
      <c r="E26" s="580"/>
      <c r="Q26" s="588"/>
    </row>
    <row r="27" spans="1:18" x14ac:dyDescent="0.2">
      <c r="A27" s="251" t="s">
        <v>584</v>
      </c>
      <c r="B27" s="577">
        <f t="shared" si="0"/>
        <v>21</v>
      </c>
      <c r="C27" s="581"/>
      <c r="D27" s="580" t="s">
        <v>306</v>
      </c>
      <c r="E27" s="580">
        <v>2714380.7226999998</v>
      </c>
      <c r="F27" s="580">
        <v>2856795.2795000002</v>
      </c>
      <c r="G27" s="580">
        <v>2522914.7952000001</v>
      </c>
      <c r="H27" s="580">
        <v>2586228.0300000003</v>
      </c>
      <c r="I27" s="580">
        <v>2620074.86</v>
      </c>
      <c r="J27" s="580">
        <v>2604807.17</v>
      </c>
      <c r="K27" s="580">
        <v>2615182.36</v>
      </c>
      <c r="L27" s="580">
        <v>2613780.5300000003</v>
      </c>
      <c r="M27" s="580">
        <v>2618848.13</v>
      </c>
      <c r="N27" s="580">
        <v>2618498.96</v>
      </c>
      <c r="O27" s="580">
        <v>2607597.44</v>
      </c>
      <c r="P27" s="580">
        <v>2592345.2000000002</v>
      </c>
      <c r="Q27" s="676">
        <v>31571453.477400001</v>
      </c>
      <c r="R27" s="592"/>
    </row>
    <row r="28" spans="1:18" x14ac:dyDescent="0.2">
      <c r="A28" s="251" t="s">
        <v>584</v>
      </c>
      <c r="B28" s="577">
        <f t="shared" si="0"/>
        <v>22</v>
      </c>
      <c r="C28" s="581"/>
      <c r="D28" s="580" t="s">
        <v>435</v>
      </c>
      <c r="E28" s="580">
        <v>388671.22872500005</v>
      </c>
      <c r="F28" s="251">
        <v>388671.22872500005</v>
      </c>
      <c r="G28" s="251">
        <v>388671.22872500005</v>
      </c>
      <c r="H28" s="251">
        <v>388671.22872500005</v>
      </c>
      <c r="I28" s="251">
        <v>388671.22872500005</v>
      </c>
      <c r="J28" s="251">
        <v>388671.22872500005</v>
      </c>
      <c r="K28" s="251">
        <v>388671.22872500005</v>
      </c>
      <c r="L28" s="251">
        <v>388671.22872500005</v>
      </c>
      <c r="M28" s="251">
        <v>388671.22872500005</v>
      </c>
      <c r="N28" s="251">
        <v>388671.22872500005</v>
      </c>
      <c r="O28" s="251">
        <v>388671.22872500005</v>
      </c>
      <c r="P28" s="251">
        <v>388671.22872500005</v>
      </c>
      <c r="Q28" s="676">
        <v>4664054.7447000016</v>
      </c>
      <c r="R28" s="592"/>
    </row>
    <row r="29" spans="1:18" x14ac:dyDescent="0.2">
      <c r="A29" s="251" t="s">
        <v>584</v>
      </c>
      <c r="B29" s="577">
        <f t="shared" si="0"/>
        <v>23</v>
      </c>
      <c r="C29" s="581"/>
      <c r="D29" s="580" t="s">
        <v>556</v>
      </c>
      <c r="E29" s="580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>
        <v>0</v>
      </c>
      <c r="L29" s="251">
        <v>0</v>
      </c>
      <c r="M29" s="251">
        <v>0</v>
      </c>
      <c r="N29" s="251">
        <v>0</v>
      </c>
      <c r="O29" s="251">
        <v>0</v>
      </c>
      <c r="P29" s="251">
        <v>0</v>
      </c>
      <c r="Q29" s="676">
        <v>0</v>
      </c>
      <c r="R29" s="592"/>
    </row>
    <row r="30" spans="1:18" x14ac:dyDescent="0.2">
      <c r="A30" s="251" t="s">
        <v>584</v>
      </c>
      <c r="B30" s="577">
        <f t="shared" si="0"/>
        <v>24</v>
      </c>
      <c r="C30" s="581"/>
      <c r="D30" s="580" t="s">
        <v>557</v>
      </c>
      <c r="E30" s="580">
        <v>106552.573</v>
      </c>
      <c r="F30" s="251">
        <v>169435.20599999998</v>
      </c>
      <c r="G30" s="251">
        <v>146202.5466</v>
      </c>
      <c r="H30" s="580">
        <v>163349.76000000001</v>
      </c>
      <c r="I30" s="580">
        <v>163349.76000000001</v>
      </c>
      <c r="J30" s="580">
        <v>163349.76000000001</v>
      </c>
      <c r="K30" s="580">
        <v>163349.76000000001</v>
      </c>
      <c r="L30" s="580">
        <v>163349.76000000001</v>
      </c>
      <c r="M30" s="580">
        <v>163349.76000000001</v>
      </c>
      <c r="N30" s="580">
        <v>163349.76000000001</v>
      </c>
      <c r="O30" s="580">
        <v>163349.76000000001</v>
      </c>
      <c r="P30" s="580">
        <v>163349.76000000001</v>
      </c>
      <c r="Q30" s="676">
        <v>1892338.1656000002</v>
      </c>
      <c r="R30" s="592"/>
    </row>
    <row r="31" spans="1:18" x14ac:dyDescent="0.2">
      <c r="A31" s="251" t="s">
        <v>589</v>
      </c>
      <c r="B31" s="577">
        <f t="shared" si="0"/>
        <v>25</v>
      </c>
      <c r="C31" s="581"/>
      <c r="D31" s="580" t="s">
        <v>439</v>
      </c>
      <c r="E31" s="592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676">
        <v>0</v>
      </c>
      <c r="R31" s="592"/>
    </row>
    <row r="32" spans="1:18" x14ac:dyDescent="0.2">
      <c r="A32" s="251" t="s">
        <v>584</v>
      </c>
      <c r="B32" s="577">
        <f t="shared" si="0"/>
        <v>26</v>
      </c>
      <c r="C32" s="581"/>
      <c r="D32" s="580" t="s">
        <v>433</v>
      </c>
      <c r="E32" s="580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676">
        <v>0</v>
      </c>
      <c r="R32" s="592"/>
    </row>
    <row r="33" spans="1:18" ht="13.5" thickBot="1" x14ac:dyDescent="0.25">
      <c r="A33" s="251" t="s">
        <v>584</v>
      </c>
      <c r="B33" s="577">
        <f t="shared" si="0"/>
        <v>27</v>
      </c>
      <c r="C33" s="596" t="s">
        <v>440</v>
      </c>
      <c r="E33" s="681">
        <v>3209604.524425</v>
      </c>
      <c r="F33" s="681">
        <v>3414901.7142250002</v>
      </c>
      <c r="G33" s="681">
        <v>3057788.5705249999</v>
      </c>
      <c r="H33" s="681">
        <v>3138249.0187250003</v>
      </c>
      <c r="I33" s="681">
        <v>3172095.8487249995</v>
      </c>
      <c r="J33" s="681">
        <v>3156828.158725</v>
      </c>
      <c r="K33" s="681">
        <v>3167203.3487249995</v>
      </c>
      <c r="L33" s="681">
        <v>3165801.5187250003</v>
      </c>
      <c r="M33" s="681">
        <v>3170869.1187249999</v>
      </c>
      <c r="N33" s="681">
        <v>3170519.948725</v>
      </c>
      <c r="O33" s="681">
        <v>3159618.4287249995</v>
      </c>
      <c r="P33" s="681">
        <v>3144366.1887250002</v>
      </c>
      <c r="Q33" s="697">
        <v>38127846.387700006</v>
      </c>
    </row>
    <row r="34" spans="1:18" ht="13.5" thickTop="1" x14ac:dyDescent="0.2">
      <c r="A34" s="251" t="s">
        <v>584</v>
      </c>
      <c r="B34" s="577">
        <f t="shared" si="0"/>
        <v>28</v>
      </c>
      <c r="C34" s="251"/>
      <c r="D34" s="597" t="s">
        <v>441</v>
      </c>
      <c r="E34" s="686">
        <v>0.50199486546112115</v>
      </c>
      <c r="F34" s="686">
        <v>0.53161046450265825</v>
      </c>
      <c r="G34" s="686">
        <v>0.45223878747802088</v>
      </c>
      <c r="H34" s="686">
        <v>0.4922661715530815</v>
      </c>
      <c r="I34" s="686">
        <v>0.49494760501975443</v>
      </c>
      <c r="J34" s="686">
        <v>0.46226969591680889</v>
      </c>
      <c r="K34" s="686">
        <v>0.49456176092723481</v>
      </c>
      <c r="L34" s="686">
        <v>0.49445109775695412</v>
      </c>
      <c r="M34" s="686">
        <v>0.46337304710364363</v>
      </c>
      <c r="N34" s="686">
        <v>0.49482338693812111</v>
      </c>
      <c r="O34" s="686">
        <v>0.49396241388549172</v>
      </c>
      <c r="P34" s="686">
        <v>0.46128661571601026</v>
      </c>
      <c r="Q34" s="687">
        <v>0.48594045386628304</v>
      </c>
      <c r="R34" s="598"/>
    </row>
    <row r="35" spans="1:18" x14ac:dyDescent="0.2">
      <c r="B35" s="577">
        <f t="shared" si="0"/>
        <v>29</v>
      </c>
      <c r="C35" s="599"/>
      <c r="Q35" s="588"/>
    </row>
    <row r="36" spans="1:18" x14ac:dyDescent="0.2">
      <c r="B36" s="577">
        <f t="shared" si="0"/>
        <v>30</v>
      </c>
      <c r="C36" s="599"/>
      <c r="Q36" s="588"/>
    </row>
    <row r="37" spans="1:18" x14ac:dyDescent="0.2">
      <c r="B37" s="577">
        <f t="shared" si="0"/>
        <v>31</v>
      </c>
      <c r="C37" s="600" t="s">
        <v>442</v>
      </c>
      <c r="Q37" s="588"/>
    </row>
    <row r="38" spans="1:18" x14ac:dyDescent="0.2">
      <c r="A38" s="251" t="s">
        <v>590</v>
      </c>
      <c r="B38" s="577">
        <f t="shared" si="0"/>
        <v>32</v>
      </c>
      <c r="C38" s="599"/>
      <c r="D38" s="580" t="s">
        <v>443</v>
      </c>
      <c r="E38" s="589">
        <v>488461.35990000004</v>
      </c>
      <c r="F38" s="589">
        <v>488461.35990000004</v>
      </c>
      <c r="G38" s="589">
        <v>488461.35990000004</v>
      </c>
      <c r="H38" s="590">
        <v>488461.36333333334</v>
      </c>
      <c r="I38" s="590">
        <v>488461.36333333334</v>
      </c>
      <c r="J38" s="590">
        <v>488461.36333333334</v>
      </c>
      <c r="K38" s="590">
        <v>488461.36333333334</v>
      </c>
      <c r="L38" s="590">
        <v>488461.36333333334</v>
      </c>
      <c r="M38" s="590">
        <v>488461.36333333334</v>
      </c>
      <c r="N38" s="590">
        <v>488461.36333333334</v>
      </c>
      <c r="O38" s="590">
        <v>488461.36333333334</v>
      </c>
      <c r="P38" s="590">
        <v>488461.36333333334</v>
      </c>
      <c r="Q38" s="672">
        <v>5861536.3497000001</v>
      </c>
      <c r="R38" s="592"/>
    </row>
    <row r="39" spans="1:18" x14ac:dyDescent="0.2">
      <c r="A39" s="251" t="s">
        <v>591</v>
      </c>
      <c r="B39" s="577">
        <f t="shared" si="0"/>
        <v>33</v>
      </c>
      <c r="D39" s="580" t="s">
        <v>444</v>
      </c>
      <c r="E39" s="251">
        <v>2439526.7574</v>
      </c>
      <c r="F39" s="251">
        <v>1916754.2331999999</v>
      </c>
      <c r="G39" s="251">
        <v>853266.26549999998</v>
      </c>
      <c r="H39" s="590">
        <v>1068301.0649999999</v>
      </c>
      <c r="I39" s="590">
        <v>1068301.0649999999</v>
      </c>
      <c r="J39" s="590">
        <v>1068301.0649999999</v>
      </c>
      <c r="K39" s="590">
        <v>1068301.0649999999</v>
      </c>
      <c r="L39" s="590">
        <v>1068301.0649999999</v>
      </c>
      <c r="M39" s="590">
        <v>1068301.0649999999</v>
      </c>
      <c r="N39" s="590">
        <v>1068301.0649999999</v>
      </c>
      <c r="O39" s="590">
        <v>1068301.0649999999</v>
      </c>
      <c r="P39" s="590">
        <v>1068301.0649999999</v>
      </c>
      <c r="Q39" s="672">
        <v>14824256.841099996</v>
      </c>
      <c r="R39" s="592"/>
    </row>
    <row r="40" spans="1:18" x14ac:dyDescent="0.2">
      <c r="A40" s="251" t="s">
        <v>592</v>
      </c>
      <c r="B40" s="577">
        <f t="shared" si="0"/>
        <v>34</v>
      </c>
      <c r="D40" s="580" t="s">
        <v>445</v>
      </c>
      <c r="E40" s="589">
        <v>320251.00930000003</v>
      </c>
      <c r="F40" s="589">
        <v>630680.99950000003</v>
      </c>
      <c r="G40" s="589">
        <v>320167.3836</v>
      </c>
      <c r="H40" s="590">
        <v>350544.92458246183</v>
      </c>
      <c r="I40" s="590">
        <v>350544.92458246183</v>
      </c>
      <c r="J40" s="590">
        <v>350544.92458246183</v>
      </c>
      <c r="K40" s="590">
        <v>350544.92458246183</v>
      </c>
      <c r="L40" s="590">
        <v>350544.92458246183</v>
      </c>
      <c r="M40" s="590">
        <v>350544.92458246183</v>
      </c>
      <c r="N40" s="590">
        <v>350544.92458246183</v>
      </c>
      <c r="O40" s="590">
        <v>350544.92458246183</v>
      </c>
      <c r="P40" s="590">
        <v>350544.92458246183</v>
      </c>
      <c r="Q40" s="672">
        <v>4426003.7136421567</v>
      </c>
      <c r="R40" s="592"/>
    </row>
    <row r="41" spans="1:18" x14ac:dyDescent="0.2">
      <c r="A41" s="251" t="s">
        <v>593</v>
      </c>
      <c r="B41" s="577">
        <f t="shared" si="0"/>
        <v>35</v>
      </c>
      <c r="D41" s="592" t="s">
        <v>446</v>
      </c>
      <c r="E41" s="251">
        <v>75579.247300000003</v>
      </c>
      <c r="F41" s="251">
        <v>75579.247300000003</v>
      </c>
      <c r="G41" s="251">
        <v>75579.247300000003</v>
      </c>
      <c r="H41" s="590">
        <v>75579.25416666668</v>
      </c>
      <c r="I41" s="590">
        <v>75579.25416666668</v>
      </c>
      <c r="J41" s="590">
        <v>75579.25416666668</v>
      </c>
      <c r="K41" s="590">
        <v>75579.25416666668</v>
      </c>
      <c r="L41" s="590">
        <v>75579.25416666668</v>
      </c>
      <c r="M41" s="590">
        <v>75579.25416666668</v>
      </c>
      <c r="N41" s="590">
        <v>75579.25416666668</v>
      </c>
      <c r="O41" s="590">
        <v>75579.25416666668</v>
      </c>
      <c r="P41" s="590">
        <v>75579.25416666668</v>
      </c>
      <c r="Q41" s="672">
        <v>906951.02939999988</v>
      </c>
      <c r="R41" s="592"/>
    </row>
    <row r="42" spans="1:18" x14ac:dyDescent="0.2">
      <c r="A42" s="251" t="s">
        <v>594</v>
      </c>
      <c r="B42" s="577">
        <f t="shared" si="0"/>
        <v>36</v>
      </c>
      <c r="D42" s="580" t="s">
        <v>447</v>
      </c>
      <c r="E42" s="251">
        <v>238492.15340000001</v>
      </c>
      <c r="F42" s="251">
        <v>453013.158</v>
      </c>
      <c r="G42" s="251">
        <v>689086.76840000006</v>
      </c>
      <c r="H42" s="590">
        <v>456685.86333333334</v>
      </c>
      <c r="I42" s="590">
        <v>456685.86333333334</v>
      </c>
      <c r="J42" s="590">
        <v>456685.86333333334</v>
      </c>
      <c r="K42" s="590">
        <v>456685.86333333334</v>
      </c>
      <c r="L42" s="590">
        <v>456685.86333333334</v>
      </c>
      <c r="M42" s="590">
        <v>456685.86333333334</v>
      </c>
      <c r="N42" s="590">
        <v>456685.86333333334</v>
      </c>
      <c r="O42" s="590">
        <v>456685.86333333334</v>
      </c>
      <c r="P42" s="590">
        <v>456685.86333333334</v>
      </c>
      <c r="Q42" s="672">
        <v>5490764.8498</v>
      </c>
      <c r="R42" s="592"/>
    </row>
    <row r="43" spans="1:18" x14ac:dyDescent="0.2">
      <c r="A43" s="251" t="s">
        <v>595</v>
      </c>
      <c r="B43" s="577">
        <f t="shared" si="0"/>
        <v>37</v>
      </c>
      <c r="D43" s="580" t="s">
        <v>432</v>
      </c>
      <c r="E43" s="591">
        <v>1060242.8600000001</v>
      </c>
      <c r="F43" s="591">
        <v>1009498.2105</v>
      </c>
      <c r="G43" s="591">
        <v>709478.82170000009</v>
      </c>
      <c r="H43" s="590">
        <v>929002.31004051014</v>
      </c>
      <c r="I43" s="590">
        <v>929002.31004051014</v>
      </c>
      <c r="J43" s="590">
        <v>929002.31004051014</v>
      </c>
      <c r="K43" s="590">
        <v>929002.31004051014</v>
      </c>
      <c r="L43" s="590">
        <v>929002.31004051014</v>
      </c>
      <c r="M43" s="590">
        <v>929002.31004051014</v>
      </c>
      <c r="N43" s="590">
        <v>929002.31004051014</v>
      </c>
      <c r="O43" s="590">
        <v>929002.31004051014</v>
      </c>
      <c r="P43" s="590">
        <v>929002.31004051014</v>
      </c>
      <c r="Q43" s="672">
        <v>11140240.68256459</v>
      </c>
      <c r="R43" s="592"/>
    </row>
    <row r="44" spans="1:18" x14ac:dyDescent="0.2">
      <c r="A44" s="251" t="s">
        <v>584</v>
      </c>
      <c r="B44" s="577">
        <f t="shared" si="0"/>
        <v>38</v>
      </c>
      <c r="C44" s="581"/>
      <c r="D44" s="580" t="s">
        <v>431</v>
      </c>
      <c r="E44" s="251">
        <v>12466.85220000023</v>
      </c>
      <c r="F44" s="251">
        <v>-291758.83</v>
      </c>
      <c r="G44" s="251">
        <v>373559.98799999972</v>
      </c>
      <c r="H44" s="590">
        <v>263631.20090071851</v>
      </c>
      <c r="I44" s="590">
        <v>263631.20090071851</v>
      </c>
      <c r="J44" s="590">
        <v>263631.20090071851</v>
      </c>
      <c r="K44" s="590">
        <v>263631.20090071851</v>
      </c>
      <c r="L44" s="590">
        <v>263631.20090071851</v>
      </c>
      <c r="M44" s="590">
        <v>263631.20090071851</v>
      </c>
      <c r="N44" s="590">
        <v>263631.20090071851</v>
      </c>
      <c r="O44" s="590">
        <v>263631.20090071851</v>
      </c>
      <c r="P44" s="590">
        <v>263631.20090071851</v>
      </c>
      <c r="Q44" s="672">
        <v>2466948.818306467</v>
      </c>
      <c r="R44" s="592"/>
    </row>
    <row r="45" spans="1:18" x14ac:dyDescent="0.2">
      <c r="A45" s="251" t="s">
        <v>596</v>
      </c>
      <c r="B45" s="577">
        <f t="shared" si="0"/>
        <v>39</v>
      </c>
      <c r="C45" s="581"/>
      <c r="D45" s="580" t="s">
        <v>442</v>
      </c>
      <c r="E45" s="601">
        <v>4635020.2395000011</v>
      </c>
      <c r="F45" s="601">
        <v>4282228.3783999998</v>
      </c>
      <c r="G45" s="601">
        <v>3509599.8344000001</v>
      </c>
      <c r="H45" s="601">
        <v>3632205.9813570241</v>
      </c>
      <c r="I45" s="601">
        <v>3632205.9813570241</v>
      </c>
      <c r="J45" s="601">
        <v>3632205.9813570241</v>
      </c>
      <c r="K45" s="601">
        <v>3632205.9813570241</v>
      </c>
      <c r="L45" s="601">
        <v>3632205.9813570241</v>
      </c>
      <c r="M45" s="601">
        <v>3632205.9813570241</v>
      </c>
      <c r="N45" s="601">
        <v>3632205.9813570241</v>
      </c>
      <c r="O45" s="601">
        <v>3632205.9813570241</v>
      </c>
      <c r="P45" s="601">
        <v>3632205.9813570241</v>
      </c>
      <c r="Q45" s="692">
        <v>45116702.284513213</v>
      </c>
    </row>
    <row r="46" spans="1:18" x14ac:dyDescent="0.2">
      <c r="B46" s="577">
        <f t="shared" si="0"/>
        <v>40</v>
      </c>
      <c r="C46" s="581"/>
      <c r="Q46" s="588"/>
    </row>
    <row r="47" spans="1:18" x14ac:dyDescent="0.2">
      <c r="B47" s="577">
        <f t="shared" si="0"/>
        <v>41</v>
      </c>
      <c r="C47" s="602" t="s">
        <v>448</v>
      </c>
      <c r="Q47" s="588"/>
    </row>
    <row r="48" spans="1:18" x14ac:dyDescent="0.2">
      <c r="A48" s="251" t="s">
        <v>597</v>
      </c>
      <c r="B48" s="577">
        <f t="shared" si="0"/>
        <v>42</v>
      </c>
      <c r="C48" s="581"/>
      <c r="D48" s="580" t="s">
        <v>427</v>
      </c>
      <c r="E48" s="671">
        <v>1962765.8061000002</v>
      </c>
      <c r="F48" s="671">
        <v>1639746.7336000002</v>
      </c>
      <c r="G48" s="671">
        <v>1616824.7119</v>
      </c>
      <c r="H48" s="671">
        <v>1593681.0156981072</v>
      </c>
      <c r="I48" s="671">
        <v>1593681.0156981072</v>
      </c>
      <c r="J48" s="671">
        <v>1593681.0156981072</v>
      </c>
      <c r="K48" s="671">
        <v>1593681.0156981072</v>
      </c>
      <c r="L48" s="671">
        <v>1593681.0156981072</v>
      </c>
      <c r="M48" s="671">
        <v>1593681.0156981072</v>
      </c>
      <c r="N48" s="671">
        <v>1593681.0156981072</v>
      </c>
      <c r="O48" s="671">
        <v>1593681.0156981072</v>
      </c>
      <c r="P48" s="671">
        <v>1593681.0156981072</v>
      </c>
      <c r="Q48" s="672">
        <v>19562466.392882966</v>
      </c>
      <c r="R48" s="592"/>
    </row>
    <row r="49" spans="1:18" x14ac:dyDescent="0.2">
      <c r="A49" s="251" t="s">
        <v>598</v>
      </c>
      <c r="B49" s="577">
        <f t="shared" si="0"/>
        <v>43</v>
      </c>
      <c r="C49" s="581"/>
      <c r="D49" s="580" t="s">
        <v>449</v>
      </c>
      <c r="E49" s="709">
        <v>55498.470300000001</v>
      </c>
      <c r="F49" s="709">
        <v>77296.813500000004</v>
      </c>
      <c r="G49" s="709">
        <v>68209.545800000007</v>
      </c>
      <c r="H49" s="709">
        <v>58385.353970721873</v>
      </c>
      <c r="I49" s="709">
        <v>58385.353970721873</v>
      </c>
      <c r="J49" s="709">
        <v>58385.353970721873</v>
      </c>
      <c r="K49" s="709">
        <v>58385.353970721873</v>
      </c>
      <c r="L49" s="709">
        <v>58385.353970721873</v>
      </c>
      <c r="M49" s="709">
        <v>58385.353970721873</v>
      </c>
      <c r="N49" s="709">
        <v>58385.353970721873</v>
      </c>
      <c r="O49" s="709">
        <v>58385.353970721873</v>
      </c>
      <c r="P49" s="709">
        <v>58385.353970721873</v>
      </c>
      <c r="Q49" s="672">
        <v>726473.01533649676</v>
      </c>
      <c r="R49" s="592"/>
    </row>
    <row r="50" spans="1:18" x14ac:dyDescent="0.2">
      <c r="A50" s="251" t="s">
        <v>599</v>
      </c>
      <c r="B50" s="577">
        <f t="shared" si="0"/>
        <v>44</v>
      </c>
      <c r="C50" s="581"/>
      <c r="D50" s="580" t="s">
        <v>305</v>
      </c>
      <c r="E50" s="709">
        <v>4190.5962</v>
      </c>
      <c r="F50" s="709">
        <v>2448.9382999999998</v>
      </c>
      <c r="G50" s="709">
        <v>-753.24930000000006</v>
      </c>
      <c r="H50" s="709">
        <v>617.65940003980836</v>
      </c>
      <c r="I50" s="709">
        <v>617.65940003980836</v>
      </c>
      <c r="J50" s="709">
        <v>617.65940003980836</v>
      </c>
      <c r="K50" s="709">
        <v>617.65940003980836</v>
      </c>
      <c r="L50" s="709">
        <v>617.65940003980836</v>
      </c>
      <c r="M50" s="709">
        <v>617.65940003980836</v>
      </c>
      <c r="N50" s="709">
        <v>617.65940003980836</v>
      </c>
      <c r="O50" s="709">
        <v>617.65940003980836</v>
      </c>
      <c r="P50" s="709">
        <v>617.65940003980836</v>
      </c>
      <c r="Q50" s="672">
        <v>11445.219800358278</v>
      </c>
      <c r="R50" s="592"/>
    </row>
    <row r="51" spans="1:18" x14ac:dyDescent="0.2">
      <c r="A51" s="251" t="s">
        <v>600</v>
      </c>
      <c r="B51" s="577">
        <f t="shared" si="0"/>
        <v>45</v>
      </c>
      <c r="C51" s="581"/>
      <c r="D51" s="580" t="s">
        <v>450</v>
      </c>
      <c r="E51" s="709">
        <v>129019.06690000001</v>
      </c>
      <c r="F51" s="709">
        <v>258927.88900000002</v>
      </c>
      <c r="G51" s="709">
        <v>238904.35940000002</v>
      </c>
      <c r="H51" s="709">
        <v>196490.86017367238</v>
      </c>
      <c r="I51" s="709">
        <v>196490.86017367238</v>
      </c>
      <c r="J51" s="709">
        <v>196490.86017367238</v>
      </c>
      <c r="K51" s="709">
        <v>196490.86017367238</v>
      </c>
      <c r="L51" s="709">
        <v>196490.86017367238</v>
      </c>
      <c r="M51" s="709">
        <v>196490.86017367238</v>
      </c>
      <c r="N51" s="709">
        <v>196490.86017367238</v>
      </c>
      <c r="O51" s="709">
        <v>196490.86017367238</v>
      </c>
      <c r="P51" s="709">
        <v>196490.86017367238</v>
      </c>
      <c r="Q51" s="672">
        <v>2395269.0568630518</v>
      </c>
      <c r="R51" s="592"/>
    </row>
    <row r="52" spans="1:18" x14ac:dyDescent="0.2">
      <c r="A52" s="251" t="s">
        <v>601</v>
      </c>
      <c r="B52" s="577">
        <f t="shared" si="0"/>
        <v>46</v>
      </c>
      <c r="C52" s="581"/>
      <c r="D52" s="580" t="s">
        <v>306</v>
      </c>
      <c r="E52" s="709">
        <v>2410410.7895</v>
      </c>
      <c r="F52" s="709">
        <v>2236732.2719000001</v>
      </c>
      <c r="G52" s="709">
        <v>1507315.3694000004</v>
      </c>
      <c r="H52" s="709">
        <v>1721713.6273738926</v>
      </c>
      <c r="I52" s="709">
        <v>1721713.6273738926</v>
      </c>
      <c r="J52" s="709">
        <v>1721713.6273738926</v>
      </c>
      <c r="K52" s="709">
        <v>1721713.6273738926</v>
      </c>
      <c r="L52" s="709">
        <v>1721713.6273738926</v>
      </c>
      <c r="M52" s="709">
        <v>1721713.6273738926</v>
      </c>
      <c r="N52" s="709">
        <v>1721713.6273738926</v>
      </c>
      <c r="O52" s="709">
        <v>1721713.6273738926</v>
      </c>
      <c r="P52" s="709">
        <v>1721713.6273738926</v>
      </c>
      <c r="Q52" s="672">
        <v>21649881.077165034</v>
      </c>
      <c r="R52" s="592"/>
    </row>
    <row r="53" spans="1:18" x14ac:dyDescent="0.2">
      <c r="A53" s="251" t="s">
        <v>602</v>
      </c>
      <c r="B53" s="577">
        <f t="shared" si="0"/>
        <v>47</v>
      </c>
      <c r="C53" s="581"/>
      <c r="D53" s="580" t="s">
        <v>451</v>
      </c>
      <c r="E53" s="709">
        <v>70158.542700000005</v>
      </c>
      <c r="F53" s="709">
        <v>78462.001000000004</v>
      </c>
      <c r="G53" s="709">
        <v>93487.084800000011</v>
      </c>
      <c r="H53" s="709">
        <v>69497.058269221001</v>
      </c>
      <c r="I53" s="709">
        <v>69497.058269221001</v>
      </c>
      <c r="J53" s="709">
        <v>69497.058269221001</v>
      </c>
      <c r="K53" s="709">
        <v>69497.058269221001</v>
      </c>
      <c r="L53" s="709">
        <v>69497.058269221001</v>
      </c>
      <c r="M53" s="709">
        <v>69497.058269221001</v>
      </c>
      <c r="N53" s="709">
        <v>69497.058269221001</v>
      </c>
      <c r="O53" s="709">
        <v>69497.058269221001</v>
      </c>
      <c r="P53" s="709">
        <v>69497.058269221001</v>
      </c>
      <c r="Q53" s="672">
        <v>867581.15292298899</v>
      </c>
      <c r="R53" s="592"/>
    </row>
    <row r="54" spans="1:18" x14ac:dyDescent="0.2">
      <c r="A54" s="251" t="s">
        <v>584</v>
      </c>
      <c r="B54" s="577">
        <f t="shared" si="0"/>
        <v>48</v>
      </c>
      <c r="C54" s="581"/>
      <c r="D54" s="580" t="s">
        <v>431</v>
      </c>
      <c r="E54" s="709">
        <v>-55498.470299999426</v>
      </c>
      <c r="F54" s="709">
        <v>-77296.288200000185</v>
      </c>
      <c r="G54" s="709">
        <v>-68209.545800000502</v>
      </c>
      <c r="H54" s="709">
        <v>-58385.353970721881</v>
      </c>
      <c r="I54" s="709">
        <v>-58385.353970721881</v>
      </c>
      <c r="J54" s="709">
        <v>-58385.353970721881</v>
      </c>
      <c r="K54" s="709">
        <v>-58385.353970721881</v>
      </c>
      <c r="L54" s="709">
        <v>-58385.353970721881</v>
      </c>
      <c r="M54" s="709">
        <v>-58385.353970721881</v>
      </c>
      <c r="N54" s="709">
        <v>-58385.353970721881</v>
      </c>
      <c r="O54" s="709">
        <v>-58385.353970721881</v>
      </c>
      <c r="P54" s="709">
        <v>-58385.353970721881</v>
      </c>
      <c r="Q54" s="672">
        <v>-726472.49003649689</v>
      </c>
      <c r="R54" s="592"/>
    </row>
    <row r="55" spans="1:18" x14ac:dyDescent="0.2">
      <c r="A55" s="251" t="s">
        <v>603</v>
      </c>
      <c r="B55" s="577">
        <f t="shared" si="0"/>
        <v>49</v>
      </c>
      <c r="C55" s="581"/>
      <c r="D55" s="580" t="s">
        <v>178</v>
      </c>
      <c r="E55" s="709">
        <v>58475.438100000007</v>
      </c>
      <c r="F55" s="709">
        <v>65910.0193</v>
      </c>
      <c r="G55" s="709">
        <v>53821.558200000007</v>
      </c>
      <c r="H55" s="709">
        <v>50205.76044209121</v>
      </c>
      <c r="I55" s="709">
        <v>50205.76044209121</v>
      </c>
      <c r="J55" s="709">
        <v>50205.76044209121</v>
      </c>
      <c r="K55" s="709">
        <v>50205.76044209121</v>
      </c>
      <c r="L55" s="709">
        <v>50205.76044209121</v>
      </c>
      <c r="M55" s="709">
        <v>50205.76044209121</v>
      </c>
      <c r="N55" s="709">
        <v>50205.76044209121</v>
      </c>
      <c r="O55" s="709">
        <v>50205.76044209121</v>
      </c>
      <c r="P55" s="709">
        <v>50205.76044209121</v>
      </c>
      <c r="Q55" s="672">
        <v>630058.85957882088</v>
      </c>
      <c r="R55" s="592"/>
    </row>
    <row r="56" spans="1:18" x14ac:dyDescent="0.2">
      <c r="A56" s="251" t="s">
        <v>596</v>
      </c>
      <c r="B56" s="577">
        <f t="shared" si="0"/>
        <v>50</v>
      </c>
      <c r="C56" s="581"/>
      <c r="D56" s="580" t="s">
        <v>442</v>
      </c>
      <c r="E56" s="691">
        <v>4635020.2395000011</v>
      </c>
      <c r="F56" s="691">
        <v>4282228.3783999998</v>
      </c>
      <c r="G56" s="691">
        <v>3509599.8343999996</v>
      </c>
      <c r="H56" s="691">
        <v>3632205.9813570241</v>
      </c>
      <c r="I56" s="691">
        <v>3632205.9813570241</v>
      </c>
      <c r="J56" s="691">
        <v>3632205.9813570241</v>
      </c>
      <c r="K56" s="691">
        <v>3632205.9813570241</v>
      </c>
      <c r="L56" s="691">
        <v>3632205.9813570241</v>
      </c>
      <c r="M56" s="691">
        <v>3632205.9813570241</v>
      </c>
      <c r="N56" s="691">
        <v>3632205.9813570241</v>
      </c>
      <c r="O56" s="691">
        <v>3632205.9813570241</v>
      </c>
      <c r="P56" s="691">
        <v>3632205.9813570241</v>
      </c>
      <c r="Q56" s="692">
        <v>45116702.284513213</v>
      </c>
    </row>
    <row r="57" spans="1:18" x14ac:dyDescent="0.2">
      <c r="B57" s="577">
        <f t="shared" si="0"/>
        <v>51</v>
      </c>
      <c r="C57" s="581"/>
      <c r="P57" s="603"/>
      <c r="Q57" s="251"/>
      <c r="R57" s="251"/>
    </row>
    <row r="58" spans="1:18" x14ac:dyDescent="0.2">
      <c r="B58" s="577">
        <f t="shared" si="0"/>
        <v>52</v>
      </c>
      <c r="C58" s="604" t="s">
        <v>452</v>
      </c>
      <c r="Q58" s="588"/>
    </row>
    <row r="59" spans="1:18" x14ac:dyDescent="0.2">
      <c r="A59" s="251" t="s">
        <v>584</v>
      </c>
      <c r="B59" s="577">
        <f t="shared" si="0"/>
        <v>53</v>
      </c>
      <c r="D59" s="580" t="s">
        <v>443</v>
      </c>
      <c r="E59" s="677">
        <v>267800.5255736293</v>
      </c>
      <c r="F59" s="677">
        <v>285321.46259210835</v>
      </c>
      <c r="G59" s="677">
        <v>261039.49810076677</v>
      </c>
      <c r="H59" s="677">
        <v>264835.54014453141</v>
      </c>
      <c r="I59" s="677">
        <v>264835.54014453141</v>
      </c>
      <c r="J59" s="677">
        <v>264835.54014453141</v>
      </c>
      <c r="K59" s="677">
        <v>264835.54014453141</v>
      </c>
      <c r="L59" s="677">
        <v>264835.54014453141</v>
      </c>
      <c r="M59" s="677">
        <v>264835.54014453141</v>
      </c>
      <c r="N59" s="677">
        <v>264835.54014453141</v>
      </c>
      <c r="O59" s="677">
        <v>264835.54014453141</v>
      </c>
      <c r="P59" s="677">
        <v>264835.54014453141</v>
      </c>
      <c r="Q59" s="672">
        <v>3197681.3475672877</v>
      </c>
      <c r="R59" s="592"/>
    </row>
    <row r="60" spans="1:18" x14ac:dyDescent="0.2">
      <c r="A60" s="251" t="s">
        <v>584</v>
      </c>
      <c r="B60" s="577">
        <f t="shared" si="0"/>
        <v>54</v>
      </c>
      <c r="D60" s="580" t="s">
        <v>444</v>
      </c>
      <c r="E60" s="677">
        <v>1337478.4607658619</v>
      </c>
      <c r="F60" s="677">
        <v>1119620.0275866266</v>
      </c>
      <c r="G60" s="677">
        <v>455995.53204788832</v>
      </c>
      <c r="H60" s="677">
        <v>579214.87925992126</v>
      </c>
      <c r="I60" s="677">
        <v>579214.87925992126</v>
      </c>
      <c r="J60" s="677">
        <v>579214.87925992126</v>
      </c>
      <c r="K60" s="677">
        <v>579214.87925992126</v>
      </c>
      <c r="L60" s="677">
        <v>579214.87925992126</v>
      </c>
      <c r="M60" s="677">
        <v>579214.87925992126</v>
      </c>
      <c r="N60" s="677">
        <v>579214.87925992126</v>
      </c>
      <c r="O60" s="677">
        <v>579214.87925992126</v>
      </c>
      <c r="P60" s="677">
        <v>579214.87925992126</v>
      </c>
      <c r="Q60" s="672">
        <v>8126027.9337396706</v>
      </c>
      <c r="R60" s="592"/>
    </row>
    <row r="61" spans="1:18" x14ac:dyDescent="0.2">
      <c r="A61" s="251" t="s">
        <v>584</v>
      </c>
      <c r="B61" s="577">
        <f t="shared" si="0"/>
        <v>55</v>
      </c>
      <c r="D61" s="580" t="s">
        <v>445</v>
      </c>
      <c r="E61" s="677">
        <v>175578.65503134805</v>
      </c>
      <c r="F61" s="677">
        <v>368395.20989589085</v>
      </c>
      <c r="G61" s="677">
        <v>171101.21697300638</v>
      </c>
      <c r="H61" s="677">
        <v>190059.56543458914</v>
      </c>
      <c r="I61" s="677">
        <v>190059.56543458914</v>
      </c>
      <c r="J61" s="677">
        <v>190059.56543458914</v>
      </c>
      <c r="K61" s="677">
        <v>190059.56543458914</v>
      </c>
      <c r="L61" s="677">
        <v>190059.56543458914</v>
      </c>
      <c r="M61" s="677">
        <v>190059.56543458914</v>
      </c>
      <c r="N61" s="677">
        <v>190059.56543458914</v>
      </c>
      <c r="O61" s="677">
        <v>190059.56543458914</v>
      </c>
      <c r="P61" s="677">
        <v>190059.56543458914</v>
      </c>
      <c r="Q61" s="672">
        <v>2425611.170811547</v>
      </c>
      <c r="R61" s="592"/>
    </row>
    <row r="62" spans="1:18" x14ac:dyDescent="0.2">
      <c r="A62" s="251" t="s">
        <v>584</v>
      </c>
      <c r="B62" s="577">
        <f t="shared" si="0"/>
        <v>56</v>
      </c>
      <c r="D62" s="580" t="s">
        <v>453</v>
      </c>
      <c r="E62" s="677">
        <v>41436.567579353585</v>
      </c>
      <c r="F62" s="677">
        <v>44147.568572591736</v>
      </c>
      <c r="G62" s="677">
        <v>40390.439043253646</v>
      </c>
      <c r="H62" s="677">
        <v>40977.801118920281</v>
      </c>
      <c r="I62" s="677">
        <v>40977.801118920281</v>
      </c>
      <c r="J62" s="677">
        <v>40977.801118920281</v>
      </c>
      <c r="K62" s="677">
        <v>40977.801118920281</v>
      </c>
      <c r="L62" s="677">
        <v>40977.801118920281</v>
      </c>
      <c r="M62" s="677">
        <v>40977.801118920281</v>
      </c>
      <c r="N62" s="677">
        <v>40977.801118920281</v>
      </c>
      <c r="O62" s="677">
        <v>40977.801118920281</v>
      </c>
      <c r="P62" s="677">
        <v>40977.801118920281</v>
      </c>
      <c r="Q62" s="672">
        <v>494774.78526548139</v>
      </c>
      <c r="R62" s="592"/>
    </row>
    <row r="63" spans="1:18" ht="12.75" customHeight="1" x14ac:dyDescent="0.2">
      <c r="A63" s="251" t="s">
        <v>584</v>
      </c>
      <c r="B63" s="577">
        <f t="shared" si="0"/>
        <v>57</v>
      </c>
      <c r="D63" s="580" t="s">
        <v>432</v>
      </c>
      <c r="E63" s="677">
        <v>581281.58837746351</v>
      </c>
      <c r="F63" s="677">
        <v>589671.01504803402</v>
      </c>
      <c r="G63" s="677">
        <v>379153.83023870457</v>
      </c>
      <c r="H63" s="677">
        <v>503689.43593845615</v>
      </c>
      <c r="I63" s="677">
        <v>503689.43593845615</v>
      </c>
      <c r="J63" s="677">
        <v>503689.43593845615</v>
      </c>
      <c r="K63" s="677">
        <v>503689.43593845615</v>
      </c>
      <c r="L63" s="677">
        <v>503689.43593845615</v>
      </c>
      <c r="M63" s="677">
        <v>503689.43593845615</v>
      </c>
      <c r="N63" s="677">
        <v>503689.43593845615</v>
      </c>
      <c r="O63" s="677">
        <v>503689.43593845615</v>
      </c>
      <c r="P63" s="677">
        <v>503689.43593845615</v>
      </c>
      <c r="Q63" s="672">
        <v>6083311.3571103076</v>
      </c>
      <c r="R63" s="592"/>
    </row>
    <row r="64" spans="1:18" x14ac:dyDescent="0.2">
      <c r="A64" s="251" t="s">
        <v>584</v>
      </c>
      <c r="B64" s="577">
        <f t="shared" si="0"/>
        <v>58</v>
      </c>
      <c r="C64" s="581"/>
      <c r="D64" s="580" t="s">
        <v>431</v>
      </c>
      <c r="E64" s="677">
        <v>6834.9921723436182</v>
      </c>
      <c r="F64" s="677">
        <v>-170423.01179525154</v>
      </c>
      <c r="G64" s="677">
        <v>199634.85299638033</v>
      </c>
      <c r="H64" s="677">
        <v>142936.40547747441</v>
      </c>
      <c r="I64" s="677">
        <v>142936.40547747441</v>
      </c>
      <c r="J64" s="677">
        <v>142936.40547747441</v>
      </c>
      <c r="K64" s="677">
        <v>142936.40547747441</v>
      </c>
      <c r="L64" s="677">
        <v>142936.40547747441</v>
      </c>
      <c r="M64" s="677">
        <v>142936.40547747441</v>
      </c>
      <c r="N64" s="677">
        <v>142936.40547747441</v>
      </c>
      <c r="O64" s="677">
        <v>142936.40547747441</v>
      </c>
      <c r="P64" s="677">
        <v>142936.40547747441</v>
      </c>
      <c r="Q64" s="672">
        <v>1322474.4826707423</v>
      </c>
      <c r="R64" s="592"/>
    </row>
    <row r="65" spans="1:22" ht="13.5" thickBot="1" x14ac:dyDescent="0.25">
      <c r="A65" s="251" t="s">
        <v>604</v>
      </c>
      <c r="B65" s="577">
        <f t="shared" si="0"/>
        <v>59</v>
      </c>
      <c r="C65" s="251"/>
      <c r="D65" s="592" t="s">
        <v>454</v>
      </c>
      <c r="E65" s="696">
        <v>2410410.7895000004</v>
      </c>
      <c r="F65" s="696">
        <v>2236732.2719000001</v>
      </c>
      <c r="G65" s="696">
        <v>1507315.3694</v>
      </c>
      <c r="H65" s="696">
        <v>1721713.6273738926</v>
      </c>
      <c r="I65" s="696">
        <v>1721713.6273738926</v>
      </c>
      <c r="J65" s="696">
        <v>1721713.6273738926</v>
      </c>
      <c r="K65" s="696">
        <v>1721713.6273738926</v>
      </c>
      <c r="L65" s="696">
        <v>1721713.6273738926</v>
      </c>
      <c r="M65" s="696">
        <v>1721713.6273738926</v>
      </c>
      <c r="N65" s="696">
        <v>1721713.6273738926</v>
      </c>
      <c r="O65" s="696">
        <v>1721713.6273738926</v>
      </c>
      <c r="P65" s="696">
        <v>1721713.6273738926</v>
      </c>
      <c r="Q65" s="697">
        <v>21649881.077165034</v>
      </c>
      <c r="S65" s="889" t="s">
        <v>310</v>
      </c>
      <c r="T65" s="889" t="s">
        <v>732</v>
      </c>
      <c r="U65" s="889" t="str">
        <f>+'3.2 _ Summaries'!L2</f>
        <v>Docket No. 16-057-03</v>
      </c>
      <c r="V65" s="889" t="s">
        <v>212</v>
      </c>
    </row>
    <row r="66" spans="1:22" ht="13.5" thickTop="1" x14ac:dyDescent="0.2">
      <c r="A66" s="251" t="s">
        <v>584</v>
      </c>
      <c r="B66" s="577">
        <f t="shared" si="0"/>
        <v>60</v>
      </c>
      <c r="C66" s="605" t="s">
        <v>455</v>
      </c>
      <c r="D66" s="606"/>
      <c r="E66" s="700">
        <v>0.52004320692244088</v>
      </c>
      <c r="F66" s="700">
        <v>0.52232904792801516</v>
      </c>
      <c r="G66" s="700">
        <v>0.42948354243289111</v>
      </c>
      <c r="H66" s="700">
        <v>0.47401321296504367</v>
      </c>
      <c r="I66" s="700">
        <v>0.47401321296504367</v>
      </c>
      <c r="J66" s="700">
        <v>0.47401321296504367</v>
      </c>
      <c r="K66" s="700">
        <v>0.47401321296504367</v>
      </c>
      <c r="L66" s="700">
        <v>0.47401321296504367</v>
      </c>
      <c r="M66" s="700">
        <v>0.47401321296504367</v>
      </c>
      <c r="N66" s="700">
        <v>0.47401321296504367</v>
      </c>
      <c r="O66" s="700">
        <v>0.47401321296504367</v>
      </c>
      <c r="P66" s="700">
        <v>0.47401321296504367</v>
      </c>
      <c r="Q66" s="701">
        <v>0.47986399672204288</v>
      </c>
      <c r="R66" s="606"/>
      <c r="S66" s="889"/>
      <c r="T66" s="889"/>
      <c r="U66" s="889"/>
      <c r="V66" s="889"/>
    </row>
    <row r="67" spans="1:22" x14ac:dyDescent="0.2">
      <c r="A67" s="251" t="s">
        <v>584</v>
      </c>
      <c r="B67" s="577">
        <f t="shared" si="0"/>
        <v>61</v>
      </c>
      <c r="C67" s="607" t="s">
        <v>456</v>
      </c>
      <c r="D67" s="606"/>
      <c r="E67" s="700">
        <v>0.54825324490038407</v>
      </c>
      <c r="F67" s="700">
        <v>0.58412289285383934</v>
      </c>
      <c r="G67" s="700">
        <v>0.53441176627401588</v>
      </c>
      <c r="H67" s="700">
        <v>0.54218318996052028</v>
      </c>
      <c r="I67" s="700">
        <v>0.54218318996052028</v>
      </c>
      <c r="J67" s="700">
        <v>0.54218318996052028</v>
      </c>
      <c r="K67" s="700">
        <v>0.54218318996052028</v>
      </c>
      <c r="L67" s="700">
        <v>0.54218318996052028</v>
      </c>
      <c r="M67" s="700">
        <v>0.54218318996052028</v>
      </c>
      <c r="N67" s="700">
        <v>0.54218318996052028</v>
      </c>
      <c r="O67" s="700">
        <v>0.54218318996052028</v>
      </c>
      <c r="P67" s="700">
        <v>0.54218318996052028</v>
      </c>
      <c r="Q67" s="663">
        <v>0.54635631302943632</v>
      </c>
      <c r="R67" s="522"/>
      <c r="S67" s="889"/>
      <c r="T67" s="889"/>
      <c r="U67" s="889"/>
      <c r="V67" s="889"/>
    </row>
    <row r="68" spans="1:22" x14ac:dyDescent="0.2">
      <c r="B68" s="577">
        <f t="shared" si="0"/>
        <v>62</v>
      </c>
      <c r="C68" s="607"/>
      <c r="D68" s="606"/>
      <c r="E68" s="700"/>
      <c r="F68" s="700"/>
      <c r="G68" s="700"/>
      <c r="H68" s="700"/>
      <c r="I68" s="700"/>
      <c r="J68" s="700"/>
      <c r="K68" s="700"/>
      <c r="L68" s="700"/>
      <c r="M68" s="700"/>
      <c r="N68" s="700"/>
      <c r="O68" s="700"/>
      <c r="P68" s="700"/>
      <c r="Q68" s="663"/>
      <c r="R68" s="522"/>
      <c r="S68" s="889"/>
      <c r="T68" s="889"/>
      <c r="U68" s="889"/>
      <c r="V68" s="889"/>
    </row>
    <row r="69" spans="1:22" x14ac:dyDescent="0.2">
      <c r="B69" s="577">
        <f t="shared" si="0"/>
        <v>63</v>
      </c>
      <c r="C69" s="684" t="s">
        <v>666</v>
      </c>
      <c r="Q69" s="588"/>
      <c r="S69" s="889"/>
      <c r="T69" s="889"/>
      <c r="U69" s="889"/>
      <c r="V69" s="889"/>
    </row>
    <row r="70" spans="1:22" x14ac:dyDescent="0.2">
      <c r="A70" s="251" t="s">
        <v>605</v>
      </c>
      <c r="B70" s="577">
        <f t="shared" si="0"/>
        <v>64</v>
      </c>
      <c r="C70" s="599"/>
      <c r="D70" s="594" t="s">
        <v>457</v>
      </c>
      <c r="E70" s="710">
        <v>886996.87030000007</v>
      </c>
      <c r="F70" s="710">
        <v>931787.58420000004</v>
      </c>
      <c r="G70" s="710">
        <v>1013872.2188</v>
      </c>
      <c r="H70" s="710">
        <v>938497.79644166667</v>
      </c>
      <c r="I70" s="710">
        <v>938497.79644166667</v>
      </c>
      <c r="J70" s="710">
        <v>938497.79644166667</v>
      </c>
      <c r="K70" s="710">
        <v>938497.79644166667</v>
      </c>
      <c r="L70" s="710">
        <v>938497.79644166667</v>
      </c>
      <c r="M70" s="710">
        <v>938497.79644166667</v>
      </c>
      <c r="N70" s="710">
        <v>938497.79644166667</v>
      </c>
      <c r="O70" s="710">
        <v>938497.79644166667</v>
      </c>
      <c r="P70" s="710">
        <v>938497.79644166667</v>
      </c>
      <c r="Q70" s="672">
        <v>11279136.841275001</v>
      </c>
      <c r="R70" s="592"/>
      <c r="S70" s="889"/>
      <c r="T70" s="889"/>
      <c r="U70" s="889"/>
      <c r="V70" s="889"/>
    </row>
    <row r="71" spans="1:22" x14ac:dyDescent="0.2">
      <c r="A71" s="251" t="s">
        <v>606</v>
      </c>
      <c r="B71" s="577">
        <f t="shared" ref="B71:B74" si="1">+B70+1</f>
        <v>65</v>
      </c>
      <c r="C71" s="595"/>
      <c r="D71" s="592" t="s">
        <v>458</v>
      </c>
      <c r="E71" s="710">
        <v>679335.91290000011</v>
      </c>
      <c r="F71" s="710">
        <v>791388.28419999999</v>
      </c>
      <c r="G71" s="710">
        <v>698510.66070000012</v>
      </c>
      <c r="H71" s="710">
        <v>664999.99288752209</v>
      </c>
      <c r="I71" s="710">
        <v>664999.99288752209</v>
      </c>
      <c r="J71" s="710">
        <v>664999.99288752209</v>
      </c>
      <c r="K71" s="710">
        <v>664999.99288752209</v>
      </c>
      <c r="L71" s="710">
        <v>664999.99288752209</v>
      </c>
      <c r="M71" s="710">
        <v>664999.99288752209</v>
      </c>
      <c r="N71" s="710">
        <v>664999.99288752209</v>
      </c>
      <c r="O71" s="710">
        <v>664999.99288752209</v>
      </c>
      <c r="P71" s="710">
        <v>664999.99288752209</v>
      </c>
      <c r="Q71" s="672">
        <v>8154234.7937876992</v>
      </c>
      <c r="R71" s="592"/>
      <c r="S71" s="889"/>
      <c r="T71" s="889"/>
      <c r="U71" s="889"/>
      <c r="V71" s="889"/>
    </row>
    <row r="72" spans="1:22" ht="13.5" thickBot="1" x14ac:dyDescent="0.25">
      <c r="A72" s="251" t="s">
        <v>584</v>
      </c>
      <c r="B72" s="577">
        <f t="shared" si="1"/>
        <v>66</v>
      </c>
      <c r="C72" s="595"/>
      <c r="D72" s="594" t="s">
        <v>558</v>
      </c>
      <c r="E72" s="711">
        <v>1566332.7832000002</v>
      </c>
      <c r="F72" s="711">
        <v>1723175.8684</v>
      </c>
      <c r="G72" s="711">
        <v>1712382.8795000003</v>
      </c>
      <c r="H72" s="711">
        <v>1603497.7893291889</v>
      </c>
      <c r="I72" s="711">
        <v>1603497.7893291889</v>
      </c>
      <c r="J72" s="711">
        <v>1603497.7893291889</v>
      </c>
      <c r="K72" s="711">
        <v>1603497.7893291889</v>
      </c>
      <c r="L72" s="711">
        <v>1603497.7893291889</v>
      </c>
      <c r="M72" s="711">
        <v>1603497.7893291889</v>
      </c>
      <c r="N72" s="711">
        <v>1603497.7893291889</v>
      </c>
      <c r="O72" s="711">
        <v>1603497.7893291889</v>
      </c>
      <c r="P72" s="711">
        <v>1603497.7893291889</v>
      </c>
      <c r="Q72" s="697">
        <v>19433371.635062702</v>
      </c>
      <c r="S72" s="889"/>
      <c r="T72" s="889"/>
      <c r="U72" s="889"/>
      <c r="V72" s="889"/>
    </row>
    <row r="73" spans="1:22" ht="13.5" thickTop="1" x14ac:dyDescent="0.2">
      <c r="B73" s="577">
        <f t="shared" si="1"/>
        <v>67</v>
      </c>
      <c r="C73" s="595"/>
      <c r="D73" s="592"/>
      <c r="Q73" s="588"/>
      <c r="S73" s="889"/>
      <c r="T73" s="889"/>
      <c r="U73" s="889"/>
      <c r="V73" s="889"/>
    </row>
    <row r="74" spans="1:22" ht="13.5" thickBot="1" x14ac:dyDescent="0.25">
      <c r="B74" s="577">
        <f t="shared" si="1"/>
        <v>68</v>
      </c>
      <c r="C74" s="693" t="s">
        <v>680</v>
      </c>
      <c r="D74" s="704"/>
      <c r="E74" s="657">
        <v>7186348.0971250003</v>
      </c>
      <c r="F74" s="657">
        <v>7374809.8545249999</v>
      </c>
      <c r="G74" s="657">
        <v>6277486.8194249999</v>
      </c>
      <c r="H74" s="657">
        <v>6463460.435428082</v>
      </c>
      <c r="I74" s="657">
        <v>6497307.2654280812</v>
      </c>
      <c r="J74" s="657">
        <v>6482039.5754280817</v>
      </c>
      <c r="K74" s="657">
        <v>6492414.7654280812</v>
      </c>
      <c r="L74" s="657">
        <v>6491012.935428082</v>
      </c>
      <c r="M74" s="657">
        <v>6496080.5354280816</v>
      </c>
      <c r="N74" s="657">
        <v>6495731.3654280817</v>
      </c>
      <c r="O74" s="657">
        <v>6484829.8454280812</v>
      </c>
      <c r="P74" s="657">
        <v>6469577.6054280819</v>
      </c>
      <c r="Q74" s="697">
        <v>79211099.099927738</v>
      </c>
      <c r="S74" s="889"/>
      <c r="T74" s="889"/>
      <c r="U74" s="889"/>
      <c r="V74" s="889"/>
    </row>
    <row r="75" spans="1:22" ht="13.5" thickTop="1" x14ac:dyDescent="0.2">
      <c r="S75" s="889"/>
      <c r="T75" s="889"/>
      <c r="U75" s="889"/>
      <c r="V75" s="889"/>
    </row>
  </sheetData>
  <mergeCells count="4">
    <mergeCell ref="S65:S75"/>
    <mergeCell ref="T65:T75"/>
    <mergeCell ref="U65:U75"/>
    <mergeCell ref="V65:V75"/>
  </mergeCells>
  <pageMargins left="0.67" right="0.25" top="0.75" bottom="0.17" header="0.3" footer="0.2"/>
  <pageSetup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opLeftCell="A58" workbookViewId="0">
      <selection activeCell="J63" sqref="J63"/>
    </sheetView>
  </sheetViews>
  <sheetFormatPr defaultRowHeight="12.75" x14ac:dyDescent="0.2"/>
  <cols>
    <col min="1" max="1" width="9.28515625" style="8" bestFit="1" customWidth="1"/>
    <col min="2" max="2" width="9.42578125" style="8" bestFit="1" customWidth="1"/>
    <col min="3" max="5" width="9.140625" style="8"/>
    <col min="6" max="6" width="10" style="8" customWidth="1"/>
    <col min="7" max="9" width="12.85546875" style="8" customWidth="1"/>
    <col min="10" max="11" width="15" style="8" bestFit="1" customWidth="1"/>
    <col min="12" max="13" width="16.85546875" style="8" bestFit="1" customWidth="1"/>
    <col min="14" max="14" width="9.140625" style="8" customWidth="1"/>
    <col min="15" max="15" width="12.85546875" customWidth="1"/>
    <col min="16" max="16384" width="9.140625" style="8"/>
  </cols>
  <sheetData>
    <row r="1" spans="1:13" x14ac:dyDescent="0.2">
      <c r="C1" s="890"/>
      <c r="D1" s="890"/>
      <c r="E1" s="890"/>
      <c r="G1" s="14" t="s">
        <v>3</v>
      </c>
      <c r="H1" s="14" t="s">
        <v>4</v>
      </c>
      <c r="I1" s="14" t="s">
        <v>76</v>
      </c>
      <c r="J1" s="14" t="s">
        <v>115</v>
      </c>
      <c r="K1" s="14" t="s">
        <v>114</v>
      </c>
      <c r="L1" s="14" t="s">
        <v>79</v>
      </c>
      <c r="M1" s="14" t="s">
        <v>314</v>
      </c>
    </row>
    <row r="2" spans="1:13" x14ac:dyDescent="0.2">
      <c r="C2" s="16"/>
      <c r="D2" s="16"/>
      <c r="E2" s="16"/>
    </row>
    <row r="3" spans="1:13" x14ac:dyDescent="0.2">
      <c r="B3" s="258"/>
      <c r="C3" s="258"/>
      <c r="D3" s="258"/>
      <c r="E3" s="258"/>
      <c r="F3" s="258"/>
      <c r="G3" s="396" t="s">
        <v>646</v>
      </c>
      <c r="H3" s="396" t="s">
        <v>647</v>
      </c>
      <c r="I3" s="396" t="s">
        <v>646</v>
      </c>
      <c r="J3" s="398" t="s">
        <v>708</v>
      </c>
      <c r="K3" s="398" t="s">
        <v>709</v>
      </c>
      <c r="L3" s="399" t="s">
        <v>461</v>
      </c>
      <c r="M3" s="399" t="s">
        <v>461</v>
      </c>
    </row>
    <row r="4" spans="1:13" x14ac:dyDescent="0.2">
      <c r="B4" s="258"/>
      <c r="C4" s="258"/>
      <c r="D4" s="258"/>
      <c r="E4" s="296"/>
      <c r="F4" s="296"/>
      <c r="G4" s="364" t="s">
        <v>707</v>
      </c>
      <c r="H4" s="364" t="s">
        <v>679</v>
      </c>
      <c r="I4" s="364" t="s">
        <v>679</v>
      </c>
      <c r="J4" s="297" t="s">
        <v>483</v>
      </c>
      <c r="K4" s="297" t="s">
        <v>483</v>
      </c>
      <c r="L4" s="364" t="s">
        <v>679</v>
      </c>
      <c r="M4" s="364" t="s">
        <v>695</v>
      </c>
    </row>
    <row r="5" spans="1:13" ht="13.5" thickBot="1" x14ac:dyDescent="0.25">
      <c r="B5" s="298" t="s">
        <v>319</v>
      </c>
      <c r="C5" s="299"/>
      <c r="D5" s="887" t="s">
        <v>5</v>
      </c>
      <c r="E5" s="887"/>
      <c r="F5" s="300"/>
      <c r="G5" s="301"/>
      <c r="H5" s="301"/>
      <c r="I5" s="301" t="s">
        <v>180</v>
      </c>
      <c r="J5" s="301"/>
      <c r="K5" s="301" t="s">
        <v>181</v>
      </c>
      <c r="L5" s="301"/>
      <c r="M5" s="301"/>
    </row>
    <row r="6" spans="1:13" x14ac:dyDescent="0.2">
      <c r="B6" s="308"/>
      <c r="C6" s="303"/>
      <c r="D6" s="303"/>
      <c r="E6" s="303"/>
      <c r="F6" s="303"/>
      <c r="G6" s="304"/>
      <c r="H6" s="305"/>
      <c r="I6" s="305"/>
      <c r="J6" s="305"/>
      <c r="K6" s="305"/>
      <c r="L6" s="305"/>
      <c r="M6" s="305"/>
    </row>
    <row r="7" spans="1:13" x14ac:dyDescent="0.2">
      <c r="B7" s="302"/>
      <c r="C7" s="303"/>
      <c r="D7" s="303"/>
      <c r="E7" s="303"/>
      <c r="F7" s="303"/>
      <c r="G7" s="304"/>
      <c r="H7" s="305"/>
      <c r="I7" s="305"/>
      <c r="J7" s="305"/>
      <c r="K7" s="305"/>
      <c r="L7" s="305"/>
      <c r="M7" s="305"/>
    </row>
    <row r="8" spans="1:13" x14ac:dyDescent="0.2">
      <c r="A8" s="8">
        <v>1</v>
      </c>
      <c r="B8" s="306" t="s">
        <v>373</v>
      </c>
      <c r="C8" s="306"/>
      <c r="D8" s="306"/>
      <c r="E8" s="307"/>
      <c r="F8" s="307"/>
      <c r="G8" s="304"/>
      <c r="H8" s="305"/>
      <c r="I8" s="305"/>
      <c r="J8" s="305"/>
      <c r="K8" s="305"/>
      <c r="L8" s="305"/>
      <c r="M8" s="305"/>
    </row>
    <row r="9" spans="1:13" x14ac:dyDescent="0.2">
      <c r="A9" s="8">
        <v>2</v>
      </c>
      <c r="B9" s="302" t="s">
        <v>374</v>
      </c>
      <c r="C9" s="303"/>
      <c r="D9" s="303"/>
      <c r="E9" s="303"/>
      <c r="F9" s="303"/>
      <c r="G9" s="304"/>
      <c r="H9" s="305"/>
      <c r="I9" s="305"/>
      <c r="J9" s="305"/>
      <c r="K9" s="305"/>
      <c r="L9" s="305"/>
      <c r="M9" s="305"/>
    </row>
    <row r="10" spans="1:13" x14ac:dyDescent="0.2">
      <c r="B10" s="308"/>
      <c r="C10" s="303"/>
      <c r="D10" s="303"/>
      <c r="E10" s="303"/>
      <c r="F10" s="303"/>
      <c r="G10" s="304"/>
      <c r="H10" s="305"/>
      <c r="I10" s="305"/>
      <c r="J10" s="305"/>
      <c r="K10" s="305"/>
      <c r="L10" s="305"/>
      <c r="M10" s="305"/>
    </row>
    <row r="11" spans="1:13" ht="12.75" customHeight="1" x14ac:dyDescent="0.2">
      <c r="A11" s="8">
        <v>3</v>
      </c>
      <c r="B11" s="302" t="s">
        <v>321</v>
      </c>
      <c r="C11" s="303"/>
      <c r="D11" s="303"/>
      <c r="E11" s="303"/>
      <c r="F11" s="303"/>
      <c r="G11" s="304"/>
      <c r="H11" s="305"/>
      <c r="I11" s="305"/>
      <c r="J11" s="305"/>
      <c r="K11" s="305"/>
      <c r="L11" s="305"/>
      <c r="M11" s="305"/>
    </row>
    <row r="12" spans="1:13" x14ac:dyDescent="0.2">
      <c r="B12" s="308"/>
      <c r="C12" s="303"/>
      <c r="D12" s="303"/>
      <c r="E12" s="303"/>
      <c r="F12" s="303"/>
      <c r="G12" s="304"/>
      <c r="H12" s="305"/>
      <c r="I12" s="305"/>
      <c r="J12" s="305"/>
      <c r="K12" s="305"/>
      <c r="L12" s="305"/>
      <c r="M12" s="305"/>
    </row>
    <row r="13" spans="1:13" x14ac:dyDescent="0.2">
      <c r="A13" s="8">
        <v>4</v>
      </c>
      <c r="B13" s="309">
        <v>810</v>
      </c>
      <c r="C13" s="303" t="s">
        <v>322</v>
      </c>
      <c r="D13" s="303"/>
      <c r="E13" s="303"/>
      <c r="F13" s="303"/>
      <c r="G13" s="304">
        <v>-15312.390000000001</v>
      </c>
      <c r="H13" s="304">
        <v>-8646.619999999999</v>
      </c>
      <c r="I13" s="305">
        <f>G13*(1+L13)</f>
        <v>-13673.964270000002</v>
      </c>
      <c r="J13" s="305">
        <f>SUM(H13:I13)</f>
        <v>-22320.584269999999</v>
      </c>
      <c r="K13" s="305">
        <f>J13*(1+M13)</f>
        <v>-23548.216404849998</v>
      </c>
      <c r="L13" s="311">
        <v>-0.107</v>
      </c>
      <c r="M13" s="311">
        <v>5.5E-2</v>
      </c>
    </row>
    <row r="14" spans="1:13" x14ac:dyDescent="0.2">
      <c r="A14" s="8">
        <v>5</v>
      </c>
      <c r="B14" s="309">
        <v>812</v>
      </c>
      <c r="C14" s="303" t="s">
        <v>323</v>
      </c>
      <c r="D14" s="303"/>
      <c r="E14" s="303"/>
      <c r="F14" s="303"/>
      <c r="G14" s="313">
        <v>-100571.36999999995</v>
      </c>
      <c r="H14" s="313">
        <v>-287821.84000000003</v>
      </c>
      <c r="I14" s="313">
        <f>G14*(1+L14)</f>
        <v>-89810.233409999957</v>
      </c>
      <c r="J14" s="313">
        <f>SUM(H14:I14)</f>
        <v>-377632.07340999995</v>
      </c>
      <c r="K14" s="313">
        <f>J14*(1+M14)</f>
        <v>-398401.83744754991</v>
      </c>
      <c r="L14" s="397">
        <v>-0.107</v>
      </c>
      <c r="M14" s="397">
        <v>5.5E-2</v>
      </c>
    </row>
    <row r="15" spans="1:13" ht="12.75" customHeight="1" x14ac:dyDescent="0.2">
      <c r="B15" s="308"/>
      <c r="C15" s="303"/>
      <c r="D15" s="303"/>
      <c r="E15" s="303"/>
      <c r="F15" s="303"/>
      <c r="G15" s="304"/>
      <c r="H15" s="304"/>
      <c r="I15" s="305"/>
      <c r="J15" s="305"/>
      <c r="K15" s="305"/>
    </row>
    <row r="16" spans="1:13" x14ac:dyDescent="0.2">
      <c r="A16" s="8">
        <v>6</v>
      </c>
      <c r="B16" s="303"/>
      <c r="C16" s="302" t="s">
        <v>324</v>
      </c>
      <c r="D16" s="303"/>
      <c r="E16" s="303"/>
      <c r="F16" s="303"/>
      <c r="G16" s="305">
        <f>SUM(G13:G15)</f>
        <v>-115883.75999999995</v>
      </c>
      <c r="H16" s="305">
        <f>SUM(H13:H15)</f>
        <v>-296468.46000000002</v>
      </c>
      <c r="I16" s="305">
        <f>SUM(I13:I14)</f>
        <v>-103484.19767999995</v>
      </c>
      <c r="J16" s="305">
        <f>SUM(J13:J14)</f>
        <v>-399952.65767999995</v>
      </c>
      <c r="K16" s="305">
        <f>SUM(K13:K14)</f>
        <v>-421950.05385239993</v>
      </c>
    </row>
    <row r="17" spans="1:13" x14ac:dyDescent="0.2">
      <c r="B17" s="308"/>
      <c r="C17" s="303"/>
      <c r="D17" s="303"/>
      <c r="E17" s="303"/>
      <c r="F17" s="303"/>
      <c r="G17" s="304"/>
      <c r="H17" s="304"/>
      <c r="I17" s="305"/>
      <c r="J17" s="305"/>
      <c r="K17" s="305"/>
    </row>
    <row r="18" spans="1:13" x14ac:dyDescent="0.2">
      <c r="A18" s="8">
        <v>7</v>
      </c>
      <c r="B18" s="302" t="s">
        <v>325</v>
      </c>
      <c r="C18" s="303"/>
      <c r="D18" s="303"/>
      <c r="E18" s="303"/>
      <c r="F18" s="303"/>
      <c r="G18" s="304"/>
      <c r="H18" s="304"/>
      <c r="I18" s="305"/>
      <c r="J18" s="305"/>
      <c r="K18" s="305"/>
    </row>
    <row r="19" spans="1:13" x14ac:dyDescent="0.2">
      <c r="B19" s="308"/>
      <c r="C19" s="303" t="s">
        <v>375</v>
      </c>
      <c r="D19" s="303"/>
      <c r="E19" s="303"/>
      <c r="F19" s="303"/>
      <c r="G19" s="304"/>
      <c r="H19" s="304"/>
      <c r="I19" s="305"/>
      <c r="J19" s="305"/>
      <c r="K19" s="305"/>
    </row>
    <row r="20" spans="1:13" x14ac:dyDescent="0.2">
      <c r="A20" s="8">
        <v>8</v>
      </c>
      <c r="B20" s="309">
        <v>870</v>
      </c>
      <c r="C20" s="303" t="s">
        <v>326</v>
      </c>
      <c r="D20" s="303"/>
      <c r="E20" s="303"/>
      <c r="F20" s="303"/>
      <c r="G20" s="304">
        <v>2960135.6500000004</v>
      </c>
      <c r="H20" s="304">
        <v>1072991.82</v>
      </c>
      <c r="I20" s="305">
        <f>G20*(1+L20)</f>
        <v>2995657.2778000003</v>
      </c>
      <c r="J20" s="305">
        <f>SUM(H20:I20)</f>
        <v>4068649.0978000006</v>
      </c>
      <c r="K20" s="305">
        <f>J20*(1+M20)</f>
        <v>4174433.9743428007</v>
      </c>
      <c r="L20" s="311">
        <v>1.2E-2</v>
      </c>
      <c r="M20" s="311">
        <v>2.5999999999999999E-2</v>
      </c>
    </row>
    <row r="21" spans="1:13" x14ac:dyDescent="0.2">
      <c r="A21" s="8">
        <v>9</v>
      </c>
      <c r="B21" s="309">
        <v>871</v>
      </c>
      <c r="C21" s="303" t="s">
        <v>327</v>
      </c>
      <c r="D21" s="303"/>
      <c r="E21" s="303"/>
      <c r="F21" s="303"/>
      <c r="G21" s="312">
        <v>87560.75</v>
      </c>
      <c r="H21" s="312">
        <v>31361.65</v>
      </c>
      <c r="I21" s="313">
        <f>G21*(1+L21)</f>
        <v>82307.104999999996</v>
      </c>
      <c r="J21" s="313">
        <f>SUM(H21:I21)</f>
        <v>113668.755</v>
      </c>
      <c r="K21" s="313">
        <f>J21*(1+M21)</f>
        <v>115487.45508</v>
      </c>
      <c r="L21" s="397">
        <v>-0.06</v>
      </c>
      <c r="M21" s="397">
        <v>1.6E-2</v>
      </c>
    </row>
    <row r="22" spans="1:13" x14ac:dyDescent="0.2">
      <c r="B22" s="309"/>
      <c r="C22" s="303"/>
      <c r="D22" s="303"/>
      <c r="E22" s="303"/>
      <c r="F22" s="303"/>
      <c r="G22" s="304"/>
      <c r="H22" s="304"/>
      <c r="I22" s="305"/>
      <c r="J22" s="305"/>
      <c r="K22" s="305"/>
      <c r="L22" s="311"/>
      <c r="M22" s="311"/>
    </row>
    <row r="23" spans="1:13" x14ac:dyDescent="0.2">
      <c r="A23" s="8">
        <v>10</v>
      </c>
      <c r="B23" s="309"/>
      <c r="C23" s="303" t="s">
        <v>376</v>
      </c>
      <c r="D23" s="303"/>
      <c r="E23" s="303"/>
      <c r="F23" s="303"/>
      <c r="G23" s="304">
        <f>SUM(G20:G22)</f>
        <v>3047696.4000000004</v>
      </c>
      <c r="H23" s="304">
        <f>SUM(H20:H22)</f>
        <v>1104353.47</v>
      </c>
      <c r="I23" s="304">
        <f>SUM(I20:I21)</f>
        <v>3077964.3828000003</v>
      </c>
      <c r="J23" s="304">
        <f>SUM(J20:J21)</f>
        <v>4182317.8528000005</v>
      </c>
      <c r="K23" s="304">
        <f>SUM(K20:K21)</f>
        <v>4289921.4294228004</v>
      </c>
    </row>
    <row r="24" spans="1:13" x14ac:dyDescent="0.2">
      <c r="B24" s="309"/>
      <c r="C24" s="303"/>
      <c r="D24" s="303"/>
      <c r="E24" s="303"/>
      <c r="F24" s="303"/>
      <c r="G24" s="304"/>
      <c r="H24" s="304"/>
      <c r="I24" s="304"/>
      <c r="J24" s="304"/>
      <c r="K24" s="304"/>
    </row>
    <row r="25" spans="1:13" x14ac:dyDescent="0.2">
      <c r="B25" s="309"/>
      <c r="C25" s="303"/>
      <c r="D25" s="303"/>
      <c r="E25" s="303"/>
      <c r="F25" s="303"/>
      <c r="G25" s="304"/>
      <c r="H25" s="304"/>
      <c r="I25" s="305"/>
      <c r="J25" s="305"/>
      <c r="K25" s="305"/>
    </row>
    <row r="26" spans="1:13" x14ac:dyDescent="0.2">
      <c r="B26" s="309"/>
      <c r="C26" s="303"/>
      <c r="D26" s="303"/>
      <c r="E26" s="303"/>
      <c r="F26" s="303"/>
      <c r="G26" s="304"/>
      <c r="H26" s="304"/>
      <c r="I26" s="305"/>
      <c r="J26" s="305"/>
      <c r="K26" s="305"/>
    </row>
    <row r="27" spans="1:13" x14ac:dyDescent="0.2">
      <c r="A27" s="8">
        <v>11</v>
      </c>
      <c r="B27" s="309">
        <v>872</v>
      </c>
      <c r="C27" s="303" t="s">
        <v>328</v>
      </c>
      <c r="D27" s="303"/>
      <c r="E27" s="303"/>
      <c r="F27" s="303"/>
      <c r="G27" s="304">
        <v>0</v>
      </c>
      <c r="H27" s="304">
        <v>0</v>
      </c>
      <c r="I27" s="305">
        <f t="shared" ref="I27:I43" si="0">G27*(1+L27)</f>
        <v>0</v>
      </c>
      <c r="J27" s="305">
        <f>SUM(H27:I27)</f>
        <v>0</v>
      </c>
      <c r="K27" s="305">
        <f t="shared" ref="K27:K43" si="1">J27*(1+M27)</f>
        <v>0</v>
      </c>
      <c r="L27" s="311">
        <v>-0.03</v>
      </c>
      <c r="M27" s="311">
        <v>2.1999999999999999E-2</v>
      </c>
    </row>
    <row r="28" spans="1:13" x14ac:dyDescent="0.2">
      <c r="A28" s="8">
        <v>12</v>
      </c>
      <c r="B28" s="309">
        <v>873</v>
      </c>
      <c r="C28" s="303" t="s">
        <v>329</v>
      </c>
      <c r="D28" s="303"/>
      <c r="E28" s="303"/>
      <c r="F28" s="303"/>
      <c r="G28" s="304">
        <v>15394.54</v>
      </c>
      <c r="H28" s="304">
        <v>8809.25</v>
      </c>
      <c r="I28" s="305">
        <f t="shared" si="0"/>
        <v>13747.32422</v>
      </c>
      <c r="J28" s="305">
        <f t="shared" ref="J28:J41" si="2">SUM(H28:I28)</f>
        <v>22556.574220000002</v>
      </c>
      <c r="K28" s="305">
        <f t="shared" si="1"/>
        <v>23797.185802100001</v>
      </c>
      <c r="L28" s="311">
        <v>-0.107</v>
      </c>
      <c r="M28" s="311">
        <v>5.5E-2</v>
      </c>
    </row>
    <row r="29" spans="1:13" x14ac:dyDescent="0.2">
      <c r="A29" s="8">
        <v>13</v>
      </c>
      <c r="B29" s="309">
        <v>874</v>
      </c>
      <c r="C29" s="303" t="s">
        <v>330</v>
      </c>
      <c r="D29" s="303"/>
      <c r="E29" s="303"/>
      <c r="F29" s="303"/>
      <c r="G29" s="304">
        <v>5293702.79</v>
      </c>
      <c r="H29" s="304">
        <v>1001807.52</v>
      </c>
      <c r="I29" s="305">
        <f t="shared" si="0"/>
        <v>5230178.3565199999</v>
      </c>
      <c r="J29" s="305">
        <f t="shared" si="2"/>
        <v>6231985.8765200004</v>
      </c>
      <c r="K29" s="305">
        <f t="shared" si="1"/>
        <v>6387785.5234329998</v>
      </c>
      <c r="L29" s="311">
        <v>-1.2E-2</v>
      </c>
      <c r="M29" s="311">
        <v>2.5000000000000001E-2</v>
      </c>
    </row>
    <row r="30" spans="1:13" x14ac:dyDescent="0.2">
      <c r="A30" s="8">
        <v>14</v>
      </c>
      <c r="B30" s="309">
        <v>875</v>
      </c>
      <c r="C30" s="303" t="s">
        <v>331</v>
      </c>
      <c r="D30" s="303"/>
      <c r="E30" s="303"/>
      <c r="F30" s="303"/>
      <c r="G30" s="304">
        <v>733400.63000000012</v>
      </c>
      <c r="H30" s="304">
        <v>260206.03</v>
      </c>
      <c r="I30" s="305">
        <f t="shared" si="0"/>
        <v>729000.22622000007</v>
      </c>
      <c r="J30" s="305">
        <f t="shared" si="2"/>
        <v>989206.2562200001</v>
      </c>
      <c r="K30" s="305">
        <f t="shared" si="1"/>
        <v>1009979.58760062</v>
      </c>
      <c r="L30" s="311">
        <v>-6.0000000000000001E-3</v>
      </c>
      <c r="M30" s="311">
        <v>2.1000000000000001E-2</v>
      </c>
    </row>
    <row r="31" spans="1:13" x14ac:dyDescent="0.2">
      <c r="A31" s="8">
        <v>15</v>
      </c>
      <c r="B31" s="309">
        <v>878</v>
      </c>
      <c r="C31" s="303" t="s">
        <v>332</v>
      </c>
      <c r="D31" s="303"/>
      <c r="E31" s="303"/>
      <c r="F31" s="303"/>
      <c r="G31" s="305">
        <v>403992.48</v>
      </c>
      <c r="H31" s="305">
        <v>208488.63</v>
      </c>
      <c r="I31" s="305">
        <f t="shared" si="0"/>
        <v>401972.51759999996</v>
      </c>
      <c r="J31" s="305">
        <f t="shared" si="2"/>
        <v>610461.14760000003</v>
      </c>
      <c r="K31" s="305">
        <f t="shared" si="1"/>
        <v>622059.90940439992</v>
      </c>
      <c r="L31" s="311">
        <v>-5.0000000000000001E-3</v>
      </c>
      <c r="M31" s="311">
        <v>1.9E-2</v>
      </c>
    </row>
    <row r="32" spans="1:13" x14ac:dyDescent="0.2">
      <c r="A32" s="8">
        <v>16</v>
      </c>
      <c r="B32" s="309">
        <v>879</v>
      </c>
      <c r="C32" s="303" t="s">
        <v>333</v>
      </c>
      <c r="D32" s="303"/>
      <c r="E32" s="303"/>
      <c r="F32" s="303"/>
      <c r="G32" s="304">
        <v>464317.26</v>
      </c>
      <c r="H32" s="304">
        <v>235577.54000000004</v>
      </c>
      <c r="I32" s="305">
        <f t="shared" si="0"/>
        <v>461531.35644</v>
      </c>
      <c r="J32" s="305">
        <f t="shared" si="2"/>
        <v>697108.89644000004</v>
      </c>
      <c r="K32" s="305">
        <f t="shared" si="1"/>
        <v>710353.96547236003</v>
      </c>
      <c r="L32" s="311">
        <v>-6.0000000000000001E-3</v>
      </c>
      <c r="M32" s="311">
        <v>1.9E-2</v>
      </c>
    </row>
    <row r="33" spans="1:13" x14ac:dyDescent="0.2">
      <c r="A33" s="8">
        <v>17</v>
      </c>
      <c r="B33" s="309">
        <v>880</v>
      </c>
      <c r="C33" s="303" t="s">
        <v>334</v>
      </c>
      <c r="D33" s="303"/>
      <c r="E33" s="303"/>
      <c r="F33" s="303"/>
      <c r="G33" s="304">
        <v>2788176.86</v>
      </c>
      <c r="H33" s="304">
        <v>1166640.78</v>
      </c>
      <c r="I33" s="305">
        <f t="shared" si="0"/>
        <v>2790965.0368599994</v>
      </c>
      <c r="J33" s="305">
        <f t="shared" si="2"/>
        <v>3957605.8168599997</v>
      </c>
      <c r="K33" s="305">
        <f t="shared" si="1"/>
        <v>4001139.4808454593</v>
      </c>
      <c r="L33" s="311">
        <v>1E-3</v>
      </c>
      <c r="M33" s="311">
        <v>1.0999999999999999E-2</v>
      </c>
    </row>
    <row r="34" spans="1:13" x14ac:dyDescent="0.2">
      <c r="A34" s="8">
        <v>18</v>
      </c>
      <c r="B34" s="309">
        <v>881</v>
      </c>
      <c r="C34" s="303" t="s">
        <v>335</v>
      </c>
      <c r="D34" s="303"/>
      <c r="E34" s="303"/>
      <c r="F34" s="303"/>
      <c r="G34" s="304">
        <v>108140.07</v>
      </c>
      <c r="H34" s="304">
        <v>47506.69</v>
      </c>
      <c r="I34" s="305">
        <f t="shared" si="0"/>
        <v>107923.78986</v>
      </c>
      <c r="J34" s="305">
        <f t="shared" si="2"/>
        <v>155430.47986000002</v>
      </c>
      <c r="K34" s="305">
        <f t="shared" si="1"/>
        <v>156829.35417874</v>
      </c>
      <c r="L34" s="311">
        <v>-2E-3</v>
      </c>
      <c r="M34" s="311">
        <v>8.9999999999999993E-3</v>
      </c>
    </row>
    <row r="35" spans="1:13" x14ac:dyDescent="0.2">
      <c r="A35" s="8">
        <v>19</v>
      </c>
      <c r="B35" s="309">
        <v>885</v>
      </c>
      <c r="C35" s="303" t="s">
        <v>336</v>
      </c>
      <c r="D35" s="303"/>
      <c r="E35" s="303"/>
      <c r="F35" s="303"/>
      <c r="G35" s="304">
        <v>550363.46000000008</v>
      </c>
      <c r="H35" s="304">
        <v>162533.46000000002</v>
      </c>
      <c r="I35" s="305">
        <f t="shared" si="0"/>
        <v>556967.82152000011</v>
      </c>
      <c r="J35" s="305">
        <f t="shared" si="2"/>
        <v>719501.28152000019</v>
      </c>
      <c r="K35" s="305">
        <f t="shared" si="1"/>
        <v>738208.31483952026</v>
      </c>
      <c r="L35" s="311">
        <v>1.2E-2</v>
      </c>
      <c r="M35" s="311">
        <v>2.5999999999999999E-2</v>
      </c>
    </row>
    <row r="36" spans="1:13" x14ac:dyDescent="0.2">
      <c r="A36" s="8">
        <v>20</v>
      </c>
      <c r="B36" s="309">
        <v>886</v>
      </c>
      <c r="C36" s="303" t="s">
        <v>337</v>
      </c>
      <c r="D36" s="303"/>
      <c r="E36" s="303"/>
      <c r="F36" s="303"/>
      <c r="G36" s="304">
        <v>66300.460000000006</v>
      </c>
      <c r="H36" s="304">
        <v>18039.900000000001</v>
      </c>
      <c r="I36" s="305">
        <f t="shared" si="0"/>
        <v>65372.253560000005</v>
      </c>
      <c r="J36" s="305">
        <f t="shared" si="2"/>
        <v>83412.153560000006</v>
      </c>
      <c r="K36" s="305">
        <f t="shared" si="1"/>
        <v>86164.754627479997</v>
      </c>
      <c r="L36" s="311">
        <v>-1.4E-2</v>
      </c>
      <c r="M36" s="311">
        <v>3.3000000000000002E-2</v>
      </c>
    </row>
    <row r="37" spans="1:13" x14ac:dyDescent="0.2">
      <c r="A37" s="8">
        <v>21</v>
      </c>
      <c r="B37" s="309">
        <v>887</v>
      </c>
      <c r="C37" s="303" t="s">
        <v>338</v>
      </c>
      <c r="D37" s="303"/>
      <c r="E37" s="303"/>
      <c r="F37" s="303"/>
      <c r="G37" s="304">
        <v>5508561.54</v>
      </c>
      <c r="H37" s="304">
        <v>1955735.59</v>
      </c>
      <c r="I37" s="305">
        <f t="shared" si="0"/>
        <v>5514070.1015399992</v>
      </c>
      <c r="J37" s="305">
        <f>SUM(H37:I37)</f>
        <v>7469805.6915399991</v>
      </c>
      <c r="K37" s="305">
        <f t="shared" si="1"/>
        <v>7589322.5826046392</v>
      </c>
      <c r="L37" s="311">
        <v>1E-3</v>
      </c>
      <c r="M37" s="311">
        <v>1.6E-2</v>
      </c>
    </row>
    <row r="38" spans="1:13" x14ac:dyDescent="0.2">
      <c r="A38" s="8">
        <v>22</v>
      </c>
      <c r="B38" s="309">
        <v>888</v>
      </c>
      <c r="C38" s="303" t="s">
        <v>339</v>
      </c>
      <c r="D38" s="303"/>
      <c r="E38" s="303"/>
      <c r="F38" s="303"/>
      <c r="G38" s="304">
        <v>1463145.93</v>
      </c>
      <c r="H38" s="304">
        <v>222289.57</v>
      </c>
      <c r="I38" s="305">
        <f t="shared" si="0"/>
        <v>1468998.5137199999</v>
      </c>
      <c r="J38" s="305">
        <f t="shared" si="2"/>
        <v>1691288.08372</v>
      </c>
      <c r="K38" s="305">
        <f t="shared" si="1"/>
        <v>1713274.8288083598</v>
      </c>
      <c r="L38" s="311">
        <v>4.0000000000000001E-3</v>
      </c>
      <c r="M38" s="311">
        <v>1.2999999999999999E-2</v>
      </c>
    </row>
    <row r="39" spans="1:13" x14ac:dyDescent="0.2">
      <c r="A39" s="8">
        <v>23</v>
      </c>
      <c r="B39" s="309">
        <v>889</v>
      </c>
      <c r="C39" s="303" t="s">
        <v>340</v>
      </c>
      <c r="D39" s="303"/>
      <c r="E39" s="303"/>
      <c r="F39" s="303"/>
      <c r="G39" s="304">
        <v>61082.75</v>
      </c>
      <c r="H39" s="304">
        <v>27895.690000000002</v>
      </c>
      <c r="I39" s="305">
        <f t="shared" si="0"/>
        <v>61082.75</v>
      </c>
      <c r="J39" s="305">
        <f t="shared" si="2"/>
        <v>88978.44</v>
      </c>
      <c r="K39" s="305">
        <f t="shared" si="1"/>
        <v>89868.224400000006</v>
      </c>
      <c r="L39" s="311">
        <v>0</v>
      </c>
      <c r="M39" s="311">
        <v>0.01</v>
      </c>
    </row>
    <row r="40" spans="1:13" x14ac:dyDescent="0.2">
      <c r="A40" s="8">
        <v>24</v>
      </c>
      <c r="B40" s="309">
        <v>892</v>
      </c>
      <c r="C40" s="303" t="s">
        <v>341</v>
      </c>
      <c r="D40" s="303"/>
      <c r="E40" s="303"/>
      <c r="F40" s="303"/>
      <c r="G40" s="304">
        <v>-87066.390000000014</v>
      </c>
      <c r="H40" s="304">
        <v>12008.080000000002</v>
      </c>
      <c r="I40" s="305">
        <f t="shared" si="0"/>
        <v>-87937.053900000014</v>
      </c>
      <c r="J40" s="305">
        <f t="shared" si="2"/>
        <v>-75928.973900000012</v>
      </c>
      <c r="K40" s="305">
        <f t="shared" si="1"/>
        <v>-77143.83748240002</v>
      </c>
      <c r="L40" s="311">
        <v>0.01</v>
      </c>
      <c r="M40" s="311">
        <v>1.6E-2</v>
      </c>
    </row>
    <row r="41" spans="1:13" x14ac:dyDescent="0.2">
      <c r="A41" s="8">
        <v>25</v>
      </c>
      <c r="B41" s="309">
        <v>893</v>
      </c>
      <c r="C41" s="303" t="s">
        <v>342</v>
      </c>
      <c r="D41" s="303"/>
      <c r="E41" s="303"/>
      <c r="F41" s="303"/>
      <c r="G41" s="304">
        <v>78099.009999999995</v>
      </c>
      <c r="H41" s="304">
        <v>32769.64</v>
      </c>
      <c r="I41" s="305">
        <f t="shared" si="0"/>
        <v>77474.217919999996</v>
      </c>
      <c r="J41" s="305">
        <f t="shared" si="2"/>
        <v>110243.85791999999</v>
      </c>
      <c r="K41" s="305">
        <f t="shared" si="1"/>
        <v>111566.78421504</v>
      </c>
      <c r="L41" s="311">
        <v>-8.0000000000000002E-3</v>
      </c>
      <c r="M41" s="311">
        <v>1.2E-2</v>
      </c>
    </row>
    <row r="42" spans="1:13" x14ac:dyDescent="0.2">
      <c r="A42" s="8">
        <v>26</v>
      </c>
      <c r="B42" s="309">
        <v>8941</v>
      </c>
      <c r="C42" s="303" t="s">
        <v>343</v>
      </c>
      <c r="D42" s="303"/>
      <c r="E42" s="303"/>
      <c r="F42" s="303"/>
      <c r="G42" s="304">
        <v>0</v>
      </c>
      <c r="H42" s="304">
        <v>0</v>
      </c>
      <c r="I42" s="305">
        <f t="shared" si="0"/>
        <v>0</v>
      </c>
      <c r="J42" s="305">
        <f>SUM(H42:I42)</f>
        <v>0</v>
      </c>
      <c r="K42" s="305">
        <f t="shared" si="1"/>
        <v>0</v>
      </c>
      <c r="L42" s="311">
        <v>0</v>
      </c>
      <c r="M42" s="311">
        <v>0</v>
      </c>
    </row>
    <row r="43" spans="1:13" x14ac:dyDescent="0.2">
      <c r="A43" s="8">
        <v>27</v>
      </c>
      <c r="B43" s="309">
        <v>8942</v>
      </c>
      <c r="C43" s="303" t="s">
        <v>344</v>
      </c>
      <c r="D43" s="303"/>
      <c r="E43" s="303"/>
      <c r="F43" s="303"/>
      <c r="G43" s="312">
        <v>0</v>
      </c>
      <c r="H43" s="312">
        <v>0</v>
      </c>
      <c r="I43" s="312">
        <f t="shared" si="0"/>
        <v>0</v>
      </c>
      <c r="J43" s="312">
        <f>SUM(H43:I43)</f>
        <v>0</v>
      </c>
      <c r="K43" s="312">
        <f t="shared" si="1"/>
        <v>0</v>
      </c>
      <c r="L43" s="397">
        <v>0</v>
      </c>
      <c r="M43" s="397">
        <v>0</v>
      </c>
    </row>
    <row r="44" spans="1:13" x14ac:dyDescent="0.2">
      <c r="B44" s="309"/>
      <c r="C44" s="303"/>
      <c r="D44" s="303"/>
      <c r="E44" s="303"/>
      <c r="F44" s="303"/>
      <c r="G44" s="304"/>
      <c r="H44" s="304"/>
      <c r="I44" s="305"/>
      <c r="J44" s="305"/>
      <c r="K44" s="305"/>
      <c r="L44" s="311"/>
      <c r="M44" s="311"/>
    </row>
    <row r="45" spans="1:13" x14ac:dyDescent="0.2">
      <c r="A45" s="8">
        <v>28</v>
      </c>
      <c r="B45" s="302" t="s">
        <v>345</v>
      </c>
      <c r="C45" s="303"/>
      <c r="D45" s="303"/>
      <c r="E45" s="303"/>
      <c r="F45" s="303"/>
      <c r="G45" s="304">
        <f>SUM(G27:G44)</f>
        <v>17447611.390000001</v>
      </c>
      <c r="H45" s="304">
        <f>SUM(H27:H44)</f>
        <v>5360308.37</v>
      </c>
      <c r="I45" s="304">
        <f>SUM(I27:I43)</f>
        <v>17391347.212080002</v>
      </c>
      <c r="J45" s="304">
        <f>SUM(J27:J43)</f>
        <v>22751655.582079995</v>
      </c>
      <c r="K45" s="304">
        <f>SUM(K27:K43)</f>
        <v>23163206.658749316</v>
      </c>
    </row>
    <row r="46" spans="1:13" x14ac:dyDescent="0.2">
      <c r="B46" s="302"/>
      <c r="C46" s="303"/>
      <c r="D46" s="303"/>
      <c r="E46" s="303"/>
      <c r="F46" s="303"/>
      <c r="G46" s="304"/>
      <c r="H46" s="304"/>
      <c r="I46" s="305"/>
      <c r="J46" s="305"/>
      <c r="K46" s="305"/>
    </row>
    <row r="47" spans="1:13" x14ac:dyDescent="0.2">
      <c r="A47" s="8">
        <v>29</v>
      </c>
      <c r="B47" s="302" t="s">
        <v>346</v>
      </c>
      <c r="C47" s="303"/>
      <c r="D47" s="303"/>
      <c r="E47" s="303"/>
      <c r="F47" s="303"/>
      <c r="G47" s="304"/>
      <c r="H47" s="304"/>
      <c r="I47" s="305"/>
      <c r="J47" s="305"/>
      <c r="K47" s="305"/>
    </row>
    <row r="48" spans="1:13" x14ac:dyDescent="0.2">
      <c r="A48" s="8">
        <v>30</v>
      </c>
      <c r="B48" s="309">
        <v>901</v>
      </c>
      <c r="C48" s="303" t="s">
        <v>347</v>
      </c>
      <c r="D48" s="303"/>
      <c r="E48" s="303"/>
      <c r="F48" s="303"/>
      <c r="G48" s="304">
        <v>382176.53</v>
      </c>
      <c r="H48" s="304">
        <v>133488.10999999999</v>
      </c>
      <c r="I48" s="305">
        <f t="shared" ref="I48:I56" si="3">G48*(1+L48)</f>
        <v>387144.82488999999</v>
      </c>
      <c r="J48" s="305">
        <f>SUM(H48:I48)</f>
        <v>520632.93488999997</v>
      </c>
      <c r="K48" s="305">
        <f t="shared" ref="K48:K56" si="4">J48*(1+M48)</f>
        <v>534169.39119713998</v>
      </c>
      <c r="L48" s="311">
        <v>1.2999999999999999E-2</v>
      </c>
      <c r="M48" s="311">
        <v>2.5999999999999999E-2</v>
      </c>
    </row>
    <row r="49" spans="1:13" x14ac:dyDescent="0.2">
      <c r="A49" s="8">
        <v>31</v>
      </c>
      <c r="B49" s="309">
        <v>902</v>
      </c>
      <c r="C49" s="303" t="s">
        <v>348</v>
      </c>
      <c r="D49" s="303"/>
      <c r="E49" s="303"/>
      <c r="F49" s="303"/>
      <c r="G49" s="304">
        <v>320938.44999999995</v>
      </c>
      <c r="H49" s="304">
        <v>118725.51000000001</v>
      </c>
      <c r="I49" s="305">
        <f t="shared" si="3"/>
        <v>322543.14224999992</v>
      </c>
      <c r="J49" s="305">
        <f t="shared" ref="J49:J56" si="5">SUM(H49:I49)</f>
        <v>441268.65224999993</v>
      </c>
      <c r="K49" s="305">
        <f t="shared" si="4"/>
        <v>448328.95068599994</v>
      </c>
      <c r="L49" s="311">
        <v>5.0000000000000001E-3</v>
      </c>
      <c r="M49" s="311">
        <v>1.6E-2</v>
      </c>
    </row>
    <row r="50" spans="1:13" x14ac:dyDescent="0.2">
      <c r="A50" s="8">
        <v>32</v>
      </c>
      <c r="B50" s="309">
        <v>9031</v>
      </c>
      <c r="C50" s="303" t="s">
        <v>349</v>
      </c>
      <c r="D50" s="303"/>
      <c r="E50" s="303"/>
      <c r="F50" s="303"/>
      <c r="G50" s="304">
        <v>4423872.78</v>
      </c>
      <c r="H50" s="304">
        <v>1600808.62</v>
      </c>
      <c r="I50" s="305">
        <f t="shared" si="3"/>
        <v>4463687.6350199999</v>
      </c>
      <c r="J50" s="305">
        <f t="shared" si="5"/>
        <v>6064496.25502</v>
      </c>
      <c r="K50" s="305">
        <f t="shared" si="4"/>
        <v>6191850.6763754198</v>
      </c>
      <c r="L50" s="311">
        <v>8.9999999999999993E-3</v>
      </c>
      <c r="M50" s="311">
        <v>2.1000000000000001E-2</v>
      </c>
    </row>
    <row r="51" spans="1:13" x14ac:dyDescent="0.2">
      <c r="A51" s="8">
        <v>33</v>
      </c>
      <c r="B51" s="309">
        <v>9032</v>
      </c>
      <c r="C51" s="303" t="s">
        <v>350</v>
      </c>
      <c r="D51" s="303"/>
      <c r="E51" s="303"/>
      <c r="F51" s="303"/>
      <c r="G51" s="304">
        <v>62887.069999999992</v>
      </c>
      <c r="H51" s="304">
        <v>-302858.64</v>
      </c>
      <c r="I51" s="305">
        <f t="shared" si="3"/>
        <v>63453.053629999988</v>
      </c>
      <c r="J51" s="305">
        <f t="shared" si="5"/>
        <v>-239405.58637000003</v>
      </c>
      <c r="K51" s="305">
        <f t="shared" si="4"/>
        <v>-244433.10368377002</v>
      </c>
      <c r="L51" s="311">
        <v>8.9999999999999993E-3</v>
      </c>
      <c r="M51" s="311">
        <v>2.1000000000000001E-2</v>
      </c>
    </row>
    <row r="52" spans="1:13" x14ac:dyDescent="0.2">
      <c r="A52" s="8">
        <v>34</v>
      </c>
      <c r="B52" s="309">
        <v>9033</v>
      </c>
      <c r="C52" s="303" t="s">
        <v>351</v>
      </c>
      <c r="D52" s="303"/>
      <c r="E52" s="303"/>
      <c r="F52" s="303"/>
      <c r="G52" s="304">
        <v>249445.41999999998</v>
      </c>
      <c r="H52" s="304">
        <v>62455.229999999996</v>
      </c>
      <c r="I52" s="305">
        <f t="shared" si="3"/>
        <v>251690.42877999996</v>
      </c>
      <c r="J52" s="305">
        <f t="shared" si="5"/>
        <v>314145.65877999994</v>
      </c>
      <c r="K52" s="305">
        <f t="shared" si="4"/>
        <v>320742.71761437989</v>
      </c>
      <c r="L52" s="311">
        <v>8.9999999999999993E-3</v>
      </c>
      <c r="M52" s="311">
        <v>2.1000000000000001E-2</v>
      </c>
    </row>
    <row r="53" spans="1:13" x14ac:dyDescent="0.2">
      <c r="A53" s="8">
        <v>35</v>
      </c>
      <c r="B53" s="309">
        <v>904</v>
      </c>
      <c r="C53" s="314" t="s">
        <v>352</v>
      </c>
      <c r="D53" s="303"/>
      <c r="E53" s="303"/>
      <c r="F53" s="303"/>
      <c r="G53" s="304">
        <v>488541.94</v>
      </c>
      <c r="H53" s="304">
        <v>354066.23000000004</v>
      </c>
      <c r="I53" s="305">
        <f t="shared" si="3"/>
        <v>488541.94</v>
      </c>
      <c r="J53" s="305">
        <f t="shared" si="5"/>
        <v>842608.17</v>
      </c>
      <c r="K53" s="305">
        <f t="shared" si="4"/>
        <v>842608.17</v>
      </c>
      <c r="L53" s="311">
        <v>0</v>
      </c>
      <c r="M53" s="311">
        <v>0</v>
      </c>
    </row>
    <row r="54" spans="1:13" x14ac:dyDescent="0.2">
      <c r="A54" s="8">
        <v>36</v>
      </c>
      <c r="B54" s="309">
        <v>904</v>
      </c>
      <c r="C54" s="314" t="s">
        <v>353</v>
      </c>
      <c r="D54" s="303"/>
      <c r="E54" s="303"/>
      <c r="F54" s="303"/>
      <c r="G54" s="304">
        <v>129239.03999999998</v>
      </c>
      <c r="H54" s="304">
        <v>143504.29999999999</v>
      </c>
      <c r="I54" s="305">
        <f t="shared" si="3"/>
        <v>129239.03999999998</v>
      </c>
      <c r="J54" s="305">
        <f t="shared" si="5"/>
        <v>272743.33999999997</v>
      </c>
      <c r="K54" s="305">
        <f t="shared" si="4"/>
        <v>272743.33999999997</v>
      </c>
      <c r="L54" s="311">
        <v>0</v>
      </c>
      <c r="M54" s="311">
        <v>0</v>
      </c>
    </row>
    <row r="55" spans="1:13" ht="12.75" customHeight="1" x14ac:dyDescent="0.2">
      <c r="A55" s="8">
        <v>37</v>
      </c>
      <c r="B55" s="309">
        <v>904</v>
      </c>
      <c r="C55" s="314" t="s">
        <v>354</v>
      </c>
      <c r="D55" s="303"/>
      <c r="E55" s="303"/>
      <c r="F55" s="303"/>
      <c r="G55" s="304">
        <v>617834.38000000012</v>
      </c>
      <c r="H55" s="304">
        <v>470997.38</v>
      </c>
      <c r="I55" s="305">
        <f t="shared" si="3"/>
        <v>617834.38000000012</v>
      </c>
      <c r="J55" s="305">
        <f t="shared" si="5"/>
        <v>1088831.7600000002</v>
      </c>
      <c r="K55" s="305">
        <f t="shared" si="4"/>
        <v>1088831.7600000002</v>
      </c>
      <c r="L55" s="311">
        <v>0</v>
      </c>
      <c r="M55" s="311">
        <v>0</v>
      </c>
    </row>
    <row r="56" spans="1:13" x14ac:dyDescent="0.2">
      <c r="A56" s="8">
        <v>38</v>
      </c>
      <c r="B56" s="309">
        <v>905</v>
      </c>
      <c r="C56" s="303" t="s">
        <v>355</v>
      </c>
      <c r="D56" s="303"/>
      <c r="E56" s="303"/>
      <c r="F56" s="303"/>
      <c r="G56" s="312">
        <v>0</v>
      </c>
      <c r="H56" s="312">
        <v>0</v>
      </c>
      <c r="I56" s="313">
        <f t="shared" si="3"/>
        <v>0</v>
      </c>
      <c r="J56" s="313">
        <f t="shared" si="5"/>
        <v>0</v>
      </c>
      <c r="K56" s="313">
        <f t="shared" si="4"/>
        <v>0</v>
      </c>
      <c r="L56" s="397">
        <v>-6.0000000000000001E-3</v>
      </c>
      <c r="M56" s="397">
        <v>0</v>
      </c>
    </row>
    <row r="57" spans="1:13" x14ac:dyDescent="0.2">
      <c r="B57" s="309"/>
      <c r="C57" s="303"/>
      <c r="D57" s="303"/>
      <c r="E57" s="303"/>
      <c r="F57" s="303"/>
      <c r="G57" s="304"/>
      <c r="H57" s="304"/>
      <c r="I57" s="305"/>
      <c r="J57" s="305"/>
      <c r="K57" s="305"/>
      <c r="L57" s="311"/>
      <c r="M57" s="311"/>
    </row>
    <row r="58" spans="1:13" x14ac:dyDescent="0.2">
      <c r="A58" s="8">
        <v>39</v>
      </c>
      <c r="B58" s="302" t="s">
        <v>356</v>
      </c>
      <c r="C58" s="303"/>
      <c r="D58" s="303"/>
      <c r="E58" s="303"/>
      <c r="F58" s="303"/>
      <c r="G58" s="304">
        <f>SUM(G48:G57)</f>
        <v>6674935.6100000003</v>
      </c>
      <c r="H58" s="304">
        <f>SUM(H48:H57)</f>
        <v>2581186.7399999998</v>
      </c>
      <c r="I58" s="304">
        <f>SUM(I48:I56)</f>
        <v>6724134.4445699994</v>
      </c>
      <c r="J58" s="304">
        <f>SUM(J48:J56)</f>
        <v>9305321.1845699996</v>
      </c>
      <c r="K58" s="304">
        <f>SUM(K48:K56)</f>
        <v>9454841.9021891691</v>
      </c>
    </row>
    <row r="59" spans="1:13" ht="14.25" customHeight="1" x14ac:dyDescent="0.2">
      <c r="B59" s="302"/>
      <c r="C59" s="303"/>
      <c r="D59" s="303"/>
      <c r="E59" s="303"/>
      <c r="F59" s="303"/>
      <c r="G59" s="304"/>
      <c r="H59" s="304"/>
      <c r="I59" s="304"/>
      <c r="J59" s="304"/>
      <c r="K59" s="304"/>
    </row>
    <row r="60" spans="1:13" x14ac:dyDescent="0.2">
      <c r="A60" s="8">
        <v>40</v>
      </c>
      <c r="B60" s="302" t="s">
        <v>377</v>
      </c>
      <c r="C60" s="303"/>
      <c r="D60" s="303"/>
      <c r="E60" s="303"/>
      <c r="F60" s="303"/>
      <c r="G60" s="304"/>
      <c r="H60" s="304"/>
      <c r="I60" s="305"/>
      <c r="J60" s="305"/>
      <c r="K60" s="305"/>
    </row>
    <row r="61" spans="1:13" x14ac:dyDescent="0.2">
      <c r="B61" s="308"/>
      <c r="C61" s="303"/>
      <c r="D61" s="303"/>
      <c r="E61" s="303"/>
      <c r="F61" s="303"/>
      <c r="G61" s="304"/>
      <c r="H61" s="304"/>
      <c r="I61" s="305"/>
      <c r="J61" s="305"/>
      <c r="K61" s="305"/>
    </row>
    <row r="62" spans="1:13" x14ac:dyDescent="0.2">
      <c r="A62" s="8">
        <v>41</v>
      </c>
      <c r="B62" s="309">
        <v>907</v>
      </c>
      <c r="C62" s="303" t="s">
        <v>347</v>
      </c>
      <c r="D62" s="303"/>
      <c r="E62" s="303"/>
      <c r="F62" s="303"/>
      <c r="G62" s="304">
        <v>112382.39999999999</v>
      </c>
      <c r="H62" s="304">
        <v>33100.050000000003</v>
      </c>
      <c r="I62" s="305">
        <f>G62*(1+L62)</f>
        <v>113843.37119999998</v>
      </c>
      <c r="J62" s="305">
        <f>SUM(H62:I62)</f>
        <v>146943.42119999998</v>
      </c>
      <c r="K62" s="305">
        <f>J62*(1+M62)</f>
        <v>150763.9501512</v>
      </c>
      <c r="L62" s="311">
        <v>1.2999999999999999E-2</v>
      </c>
      <c r="M62" s="311">
        <v>2.5999999999999999E-2</v>
      </c>
    </row>
    <row r="63" spans="1:13" x14ac:dyDescent="0.2">
      <c r="A63" s="8">
        <v>42</v>
      </c>
      <c r="B63" s="309">
        <v>908</v>
      </c>
      <c r="C63" s="303" t="s">
        <v>357</v>
      </c>
      <c r="D63" s="303"/>
      <c r="E63" s="303"/>
      <c r="F63" s="303"/>
      <c r="G63" s="304">
        <v>13622816.84</v>
      </c>
      <c r="H63" s="304">
        <v>11565349.560000001</v>
      </c>
      <c r="I63" s="305">
        <f>G63*(1+L63)</f>
        <v>13663685.290519997</v>
      </c>
      <c r="J63" s="305">
        <f>SUM(H63:I63)</f>
        <v>25229034.85052</v>
      </c>
      <c r="K63" s="305">
        <f>J63*(1+M63)</f>
        <v>25733615.547530401</v>
      </c>
      <c r="L63" s="311">
        <v>3.0000000000000001E-3</v>
      </c>
      <c r="M63" s="311">
        <v>0.02</v>
      </c>
    </row>
    <row r="64" spans="1:13" x14ac:dyDescent="0.2">
      <c r="A64" s="8">
        <v>43</v>
      </c>
      <c r="B64" s="309">
        <v>909</v>
      </c>
      <c r="C64" s="303" t="s">
        <v>358</v>
      </c>
      <c r="D64" s="303"/>
      <c r="E64" s="303"/>
      <c r="F64" s="303"/>
      <c r="G64" s="304">
        <v>626377.85</v>
      </c>
      <c r="H64" s="304">
        <v>152496.29999999999</v>
      </c>
      <c r="I64" s="305">
        <f>G64*(1+L64)</f>
        <v>629509.73924999987</v>
      </c>
      <c r="J64" s="305">
        <f>SUM(H64:I64)</f>
        <v>782006.03924999991</v>
      </c>
      <c r="K64" s="305">
        <f>J64*(1+M64)</f>
        <v>791390.11172099994</v>
      </c>
      <c r="L64" s="311">
        <v>5.0000000000000001E-3</v>
      </c>
      <c r="M64" s="311">
        <v>1.2E-2</v>
      </c>
    </row>
    <row r="65" spans="1:13" x14ac:dyDescent="0.2">
      <c r="A65" s="8">
        <v>44</v>
      </c>
      <c r="B65" s="309">
        <v>910</v>
      </c>
      <c r="C65" s="303" t="s">
        <v>359</v>
      </c>
      <c r="D65" s="303"/>
      <c r="E65" s="303"/>
      <c r="F65" s="303"/>
      <c r="G65" s="312">
        <v>0</v>
      </c>
      <c r="H65" s="312">
        <v>0</v>
      </c>
      <c r="I65" s="313">
        <v>0</v>
      </c>
      <c r="J65" s="313">
        <f>SUM(H65:I65)</f>
        <v>0</v>
      </c>
      <c r="K65" s="313">
        <v>0</v>
      </c>
      <c r="L65" s="397">
        <v>-3.0000000000000001E-3</v>
      </c>
      <c r="M65" s="397">
        <v>3.0000000000000001E-3</v>
      </c>
    </row>
    <row r="66" spans="1:13" x14ac:dyDescent="0.2">
      <c r="B66" s="309"/>
      <c r="C66" s="303"/>
      <c r="D66" s="303"/>
      <c r="E66" s="303"/>
      <c r="F66" s="303"/>
      <c r="G66" s="304"/>
      <c r="H66" s="304"/>
      <c r="I66" s="305"/>
      <c r="J66" s="305"/>
      <c r="K66" s="305"/>
      <c r="L66" s="311"/>
      <c r="M66" s="311"/>
    </row>
    <row r="67" spans="1:13" x14ac:dyDescent="0.2">
      <c r="A67" s="8">
        <v>45</v>
      </c>
      <c r="B67" s="308"/>
      <c r="C67" s="315" t="s">
        <v>378</v>
      </c>
      <c r="D67" s="303"/>
      <c r="E67" s="303"/>
      <c r="F67" s="303"/>
      <c r="G67" s="304">
        <f>SUM(G62:G66)</f>
        <v>14361577.09</v>
      </c>
      <c r="H67" s="304">
        <f>SUM(H62:H66)</f>
        <v>11750945.910000002</v>
      </c>
      <c r="I67" s="304">
        <f>SUM(I62:I65)</f>
        <v>14407038.400969999</v>
      </c>
      <c r="J67" s="304">
        <f>SUM(J62:J65)</f>
        <v>26157984.310970001</v>
      </c>
      <c r="K67" s="304">
        <f>SUM(K62:K65)</f>
        <v>26675769.609402604</v>
      </c>
    </row>
    <row r="68" spans="1:13" x14ac:dyDescent="0.2">
      <c r="B68" s="308"/>
      <c r="C68" s="315"/>
      <c r="D68" s="303"/>
      <c r="E68" s="303"/>
      <c r="F68" s="303"/>
      <c r="G68" s="304"/>
      <c r="H68" s="304"/>
      <c r="I68" s="304"/>
      <c r="J68" s="304"/>
      <c r="K68" s="304"/>
    </row>
    <row r="69" spans="1:13" x14ac:dyDescent="0.2">
      <c r="B69" s="308"/>
      <c r="C69" s="315"/>
      <c r="D69" s="303"/>
      <c r="E69" s="303"/>
      <c r="F69" s="303"/>
      <c r="G69" s="304"/>
      <c r="H69" s="304"/>
      <c r="I69" s="305"/>
      <c r="J69" s="305"/>
      <c r="K69" s="305"/>
    </row>
    <row r="70" spans="1:13" x14ac:dyDescent="0.2">
      <c r="A70" s="8">
        <v>46</v>
      </c>
      <c r="B70" s="302" t="s">
        <v>361</v>
      </c>
      <c r="C70" s="303"/>
      <c r="D70" s="303"/>
      <c r="E70" s="303"/>
      <c r="F70" s="303"/>
      <c r="G70" s="304"/>
      <c r="H70" s="304"/>
      <c r="I70" s="305"/>
      <c r="J70" s="305"/>
      <c r="K70" s="305"/>
    </row>
    <row r="71" spans="1:13" x14ac:dyDescent="0.2">
      <c r="B71" s="308"/>
      <c r="C71" s="303"/>
      <c r="D71" s="303"/>
      <c r="E71" s="303"/>
      <c r="F71" s="303"/>
      <c r="G71" s="304"/>
      <c r="H71" s="304"/>
      <c r="I71" s="305"/>
      <c r="J71" s="305"/>
      <c r="K71" s="305"/>
    </row>
    <row r="72" spans="1:13" x14ac:dyDescent="0.2">
      <c r="A72" s="8">
        <v>47</v>
      </c>
      <c r="B72" s="309">
        <v>920</v>
      </c>
      <c r="C72" s="303" t="s">
        <v>362</v>
      </c>
      <c r="D72" s="303"/>
      <c r="E72" s="303"/>
      <c r="F72" s="303"/>
      <c r="G72" s="304">
        <v>0</v>
      </c>
      <c r="H72" s="304">
        <v>0</v>
      </c>
      <c r="I72" s="305">
        <f t="shared" ref="I72:I83" si="6">G72*(1+L72)</f>
        <v>0</v>
      </c>
      <c r="J72" s="305">
        <f>SUM(H72:I72)</f>
        <v>0</v>
      </c>
      <c r="K72" s="305">
        <f t="shared" ref="K72:K83" si="7">J72*(1+M72)</f>
        <v>0</v>
      </c>
      <c r="L72" s="311">
        <v>0</v>
      </c>
      <c r="M72" s="311">
        <v>0</v>
      </c>
    </row>
    <row r="73" spans="1:13" x14ac:dyDescent="0.2">
      <c r="A73" s="8">
        <v>48</v>
      </c>
      <c r="B73" s="309">
        <v>921</v>
      </c>
      <c r="C73" s="303" t="s">
        <v>363</v>
      </c>
      <c r="D73" s="303"/>
      <c r="E73" s="303"/>
      <c r="F73" s="303"/>
      <c r="G73" s="304">
        <v>18478966.049999997</v>
      </c>
      <c r="H73" s="304">
        <v>6621654.6999999993</v>
      </c>
      <c r="I73" s="305">
        <f t="shared" si="6"/>
        <v>18552881.914199997</v>
      </c>
      <c r="J73" s="305">
        <f t="shared" ref="J73:J83" si="8">SUM(H73:I73)</f>
        <v>25174536.614199996</v>
      </c>
      <c r="K73" s="305">
        <f t="shared" si="7"/>
        <v>25501805.590184592</v>
      </c>
      <c r="L73" s="311">
        <v>4.0000000000000001E-3</v>
      </c>
      <c r="M73" s="311">
        <v>1.2999999999999999E-2</v>
      </c>
    </row>
    <row r="74" spans="1:13" x14ac:dyDescent="0.2">
      <c r="A74" s="8">
        <v>49</v>
      </c>
      <c r="B74" s="309">
        <v>922</v>
      </c>
      <c r="C74" s="303" t="s">
        <v>364</v>
      </c>
      <c r="D74" s="303"/>
      <c r="E74" s="303"/>
      <c r="F74" s="303"/>
      <c r="G74" s="304">
        <v>-2491331.3099999996</v>
      </c>
      <c r="H74" s="304">
        <v>-882939.16999999993</v>
      </c>
      <c r="I74" s="305">
        <f t="shared" si="6"/>
        <v>-2491331.3099999996</v>
      </c>
      <c r="J74" s="305">
        <f t="shared" si="8"/>
        <v>-3374270.4799999995</v>
      </c>
      <c r="K74" s="305">
        <f t="shared" si="7"/>
        <v>-3374270.4799999995</v>
      </c>
      <c r="L74" s="311">
        <v>0</v>
      </c>
      <c r="M74" s="311">
        <v>0</v>
      </c>
    </row>
    <row r="75" spans="1:13" x14ac:dyDescent="0.2">
      <c r="A75" s="8">
        <v>50</v>
      </c>
      <c r="B75" s="309">
        <v>923</v>
      </c>
      <c r="C75" s="303" t="s">
        <v>365</v>
      </c>
      <c r="D75" s="303"/>
      <c r="E75" s="303"/>
      <c r="F75" s="303"/>
      <c r="G75" s="304">
        <v>1644973.6500000001</v>
      </c>
      <c r="H75" s="304">
        <v>433912.04000000004</v>
      </c>
      <c r="I75" s="305">
        <f t="shared" si="6"/>
        <v>1664713.3338000001</v>
      </c>
      <c r="J75" s="305">
        <f t="shared" si="8"/>
        <v>2098625.3738000002</v>
      </c>
      <c r="K75" s="305">
        <f t="shared" si="7"/>
        <v>2138499.2559022</v>
      </c>
      <c r="L75" s="311">
        <v>1.2E-2</v>
      </c>
      <c r="M75" s="311">
        <v>1.9E-2</v>
      </c>
    </row>
    <row r="76" spans="1:13" ht="12.75" customHeight="1" x14ac:dyDescent="0.2">
      <c r="A76" s="8">
        <v>51</v>
      </c>
      <c r="B76" s="309">
        <v>924</v>
      </c>
      <c r="C76" s="303" t="s">
        <v>312</v>
      </c>
      <c r="D76" s="303"/>
      <c r="E76" s="303"/>
      <c r="F76" s="303"/>
      <c r="G76" s="304">
        <v>472332.74</v>
      </c>
      <c r="H76" s="304">
        <v>204632.99999999997</v>
      </c>
      <c r="I76" s="305">
        <f t="shared" si="6"/>
        <v>478945.39835999999</v>
      </c>
      <c r="J76" s="305">
        <f t="shared" si="8"/>
        <v>683578.39835999999</v>
      </c>
      <c r="K76" s="305">
        <f t="shared" si="7"/>
        <v>697249.96632720006</v>
      </c>
      <c r="L76" s="311">
        <v>1.4E-2</v>
      </c>
      <c r="M76" s="311">
        <v>0.02</v>
      </c>
    </row>
    <row r="77" spans="1:13" x14ac:dyDescent="0.2">
      <c r="A77" s="8">
        <v>52</v>
      </c>
      <c r="B77" s="309">
        <v>925</v>
      </c>
      <c r="C77" s="303" t="s">
        <v>366</v>
      </c>
      <c r="D77" s="303"/>
      <c r="E77" s="303"/>
      <c r="F77" s="303"/>
      <c r="G77" s="304">
        <v>0</v>
      </c>
      <c r="H77" s="304">
        <v>0</v>
      </c>
      <c r="I77" s="305">
        <f t="shared" si="6"/>
        <v>0</v>
      </c>
      <c r="J77" s="305">
        <f t="shared" si="8"/>
        <v>0</v>
      </c>
      <c r="K77" s="305">
        <f t="shared" si="7"/>
        <v>0</v>
      </c>
      <c r="L77" s="311">
        <v>1.6E-2</v>
      </c>
      <c r="M77" s="311">
        <v>1.7999999999999999E-2</v>
      </c>
    </row>
    <row r="78" spans="1:13" x14ac:dyDescent="0.2">
      <c r="A78" s="8">
        <v>53</v>
      </c>
      <c r="B78" s="309">
        <v>926</v>
      </c>
      <c r="C78" s="303" t="s">
        <v>367</v>
      </c>
      <c r="D78" s="303"/>
      <c r="E78" s="303"/>
      <c r="F78" s="303"/>
      <c r="G78" s="304">
        <v>0</v>
      </c>
      <c r="H78" s="304">
        <v>0</v>
      </c>
      <c r="I78" s="305">
        <f t="shared" si="6"/>
        <v>0</v>
      </c>
      <c r="J78" s="305">
        <f t="shared" si="8"/>
        <v>0</v>
      </c>
      <c r="K78" s="305">
        <f t="shared" si="7"/>
        <v>0</v>
      </c>
      <c r="L78" s="311">
        <v>3.2000000000000001E-2</v>
      </c>
      <c r="M78" s="311">
        <v>3.5999999999999997E-2</v>
      </c>
    </row>
    <row r="79" spans="1:13" x14ac:dyDescent="0.2">
      <c r="A79" s="8">
        <v>54</v>
      </c>
      <c r="B79" s="309">
        <v>928</v>
      </c>
      <c r="C79" s="303" t="s">
        <v>368</v>
      </c>
      <c r="D79" s="303"/>
      <c r="E79" s="303"/>
      <c r="F79" s="303"/>
      <c r="G79" s="304">
        <v>0</v>
      </c>
      <c r="H79" s="304">
        <v>0</v>
      </c>
      <c r="I79" s="305">
        <f t="shared" si="6"/>
        <v>0</v>
      </c>
      <c r="J79" s="305">
        <f t="shared" si="8"/>
        <v>0</v>
      </c>
      <c r="K79" s="305">
        <f t="shared" si="7"/>
        <v>0</v>
      </c>
      <c r="L79" s="311">
        <v>8.0000000000000002E-3</v>
      </c>
      <c r="M79" s="311">
        <v>0.02</v>
      </c>
    </row>
    <row r="80" spans="1:13" x14ac:dyDescent="0.2">
      <c r="A80" s="8">
        <v>55</v>
      </c>
      <c r="B80" s="309">
        <v>9301</v>
      </c>
      <c r="C80" s="303" t="s">
        <v>74</v>
      </c>
      <c r="D80" s="303"/>
      <c r="E80" s="303"/>
      <c r="F80" s="303"/>
      <c r="G80" s="304">
        <v>0</v>
      </c>
      <c r="H80" s="304">
        <v>0</v>
      </c>
      <c r="I80" s="305">
        <f t="shared" si="6"/>
        <v>0</v>
      </c>
      <c r="J80" s="305">
        <f t="shared" si="8"/>
        <v>0</v>
      </c>
      <c r="K80" s="305">
        <f t="shared" si="7"/>
        <v>0</v>
      </c>
      <c r="L80" s="311">
        <v>6.0000000000000001E-3</v>
      </c>
      <c r="M80" s="311">
        <v>1.2999999999999999E-2</v>
      </c>
    </row>
    <row r="81" spans="1:13" x14ac:dyDescent="0.2">
      <c r="A81" s="8">
        <v>56</v>
      </c>
      <c r="B81" s="309">
        <v>9302</v>
      </c>
      <c r="C81" s="303" t="s">
        <v>369</v>
      </c>
      <c r="D81" s="303"/>
      <c r="E81" s="303"/>
      <c r="F81" s="303"/>
      <c r="G81" s="304">
        <v>1294709.1900000002</v>
      </c>
      <c r="H81" s="304">
        <v>480639.36</v>
      </c>
      <c r="I81" s="305">
        <f t="shared" si="6"/>
        <v>1301182.7359500001</v>
      </c>
      <c r="J81" s="305">
        <f t="shared" si="8"/>
        <v>1781822.09595</v>
      </c>
      <c r="K81" s="305">
        <f t="shared" si="7"/>
        <v>1799640.3169094999</v>
      </c>
      <c r="L81" s="311">
        <v>5.0000000000000001E-3</v>
      </c>
      <c r="M81" s="311">
        <v>0.01</v>
      </c>
    </row>
    <row r="82" spans="1:13" x14ac:dyDescent="0.2">
      <c r="A82" s="8">
        <v>57</v>
      </c>
      <c r="B82" s="309">
        <v>931</v>
      </c>
      <c r="C82" s="303" t="s">
        <v>335</v>
      </c>
      <c r="D82" s="303"/>
      <c r="E82" s="303"/>
      <c r="F82" s="303"/>
      <c r="G82" s="304">
        <v>770585.9600000002</v>
      </c>
      <c r="H82" s="304">
        <v>258476.24</v>
      </c>
      <c r="I82" s="305">
        <f t="shared" si="6"/>
        <v>789080.02304000023</v>
      </c>
      <c r="J82" s="305">
        <f t="shared" si="8"/>
        <v>1047556.2630400002</v>
      </c>
      <c r="K82" s="305">
        <f t="shared" si="7"/>
        <v>1060126.9381964803</v>
      </c>
      <c r="L82" s="311">
        <v>2.4E-2</v>
      </c>
      <c r="M82" s="311">
        <v>1.2E-2</v>
      </c>
    </row>
    <row r="83" spans="1:13" x14ac:dyDescent="0.2">
      <c r="A83" s="8">
        <v>58</v>
      </c>
      <c r="B83" s="309">
        <v>935</v>
      </c>
      <c r="C83" s="303" t="s">
        <v>370</v>
      </c>
      <c r="D83" s="303"/>
      <c r="E83" s="303"/>
      <c r="F83" s="303"/>
      <c r="G83" s="312">
        <v>0</v>
      </c>
      <c r="H83" s="312">
        <v>0</v>
      </c>
      <c r="I83" s="312">
        <f t="shared" si="6"/>
        <v>0</v>
      </c>
      <c r="J83" s="312">
        <f t="shared" si="8"/>
        <v>0</v>
      </c>
      <c r="K83" s="312">
        <f t="shared" si="7"/>
        <v>0</v>
      </c>
      <c r="L83" s="397">
        <v>-4.0000000000000001E-3</v>
      </c>
      <c r="M83" s="397">
        <v>8.0000000000000002E-3</v>
      </c>
    </row>
    <row r="84" spans="1:13" x14ac:dyDescent="0.2">
      <c r="B84" s="309"/>
      <c r="C84" s="303"/>
      <c r="D84" s="303"/>
      <c r="E84" s="303"/>
      <c r="F84" s="303"/>
      <c r="G84" s="304"/>
      <c r="H84" s="304"/>
      <c r="I84" s="305"/>
      <c r="J84" s="305"/>
      <c r="K84" s="305"/>
      <c r="L84" s="305"/>
      <c r="M84" s="305"/>
    </row>
    <row r="85" spans="1:13" x14ac:dyDescent="0.2">
      <c r="A85" s="8">
        <v>59</v>
      </c>
      <c r="B85" s="309"/>
      <c r="C85" s="302" t="s">
        <v>371</v>
      </c>
      <c r="D85" s="303"/>
      <c r="E85" s="303"/>
      <c r="F85" s="303"/>
      <c r="G85" s="304">
        <f>SUM(G72:G84)</f>
        <v>20170236.279999997</v>
      </c>
      <c r="H85" s="304">
        <f>SUM(H72:H84)</f>
        <v>7116376.1699999999</v>
      </c>
      <c r="I85" s="304">
        <f>SUM(I72:I83)</f>
        <v>20295472.095349997</v>
      </c>
      <c r="J85" s="304">
        <f>SUM(J72:J83)</f>
        <v>27411848.265349992</v>
      </c>
      <c r="K85" s="304">
        <f>SUM(K72:K83)</f>
        <v>27823051.587519974</v>
      </c>
      <c r="L85" s="305"/>
      <c r="M85" s="305"/>
    </row>
    <row r="86" spans="1:13" x14ac:dyDescent="0.2">
      <c r="A86" s="8">
        <v>60</v>
      </c>
      <c r="B86" s="303"/>
      <c r="C86" s="302" t="s">
        <v>372</v>
      </c>
      <c r="D86" s="303"/>
      <c r="E86" s="303"/>
      <c r="F86" s="303"/>
      <c r="G86" s="304">
        <f>SUM(G85,G67,G58,G45,G23,G16)</f>
        <v>61586173.009999998</v>
      </c>
      <c r="H86" s="304">
        <f>SUM(H85,H67,H58,H45,H23,H16)</f>
        <v>27616702.199999999</v>
      </c>
      <c r="I86" s="304">
        <f>SUM(I85,I67,I58,I45,I23,I16)</f>
        <v>61792472.338089995</v>
      </c>
      <c r="J86" s="304">
        <f>SUM(J85,J67,J58,J45,J23,J16)</f>
        <v>89409174.538089976</v>
      </c>
      <c r="K86" s="304">
        <f>SUM(K85,K67,K58,K45,K23,K16)</f>
        <v>90984841.133431464</v>
      </c>
      <c r="L86" s="305"/>
      <c r="M86" s="305"/>
    </row>
    <row r="88" spans="1:13" x14ac:dyDescent="0.2">
      <c r="B88" s="20" t="s">
        <v>710</v>
      </c>
      <c r="K88" s="763"/>
    </row>
    <row r="89" spans="1:13" x14ac:dyDescent="0.2">
      <c r="B89" s="20" t="s">
        <v>711</v>
      </c>
    </row>
  </sheetData>
  <mergeCells count="2">
    <mergeCell ref="D5:E5"/>
    <mergeCell ref="C1:E1"/>
  </mergeCells>
  <pageMargins left="0.7" right="0.7" top="0.94" bottom="0.75" header="0.3" footer="0.3"/>
  <pageSetup scale="57" pageOrder="overThenDown" orientation="portrait" r:id="rId1"/>
  <headerFooter scaleWithDoc="0">
    <oddHeader>&amp;RQuestar Gas Company
Docket No. 16-057-03
QGC Exhibit 3.12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/>
  </sheetViews>
  <sheetFormatPr defaultRowHeight="12.75" x14ac:dyDescent="0.2"/>
  <cols>
    <col min="1" max="16384" width="9.140625" style="291"/>
  </cols>
  <sheetData>
    <row r="1" spans="1:11" x14ac:dyDescent="0.2">
      <c r="A1" s="293">
        <v>1980</v>
      </c>
      <c r="B1" s="292">
        <v>176.7</v>
      </c>
    </row>
    <row r="2" spans="1:11" x14ac:dyDescent="0.2">
      <c r="A2" s="293">
        <v>1981</v>
      </c>
      <c r="B2" s="292">
        <v>170.2</v>
      </c>
    </row>
    <row r="3" spans="1:11" x14ac:dyDescent="0.2">
      <c r="A3" s="293">
        <v>1982</v>
      </c>
      <c r="B3" s="292">
        <v>165.8</v>
      </c>
    </row>
    <row r="4" spans="1:11" x14ac:dyDescent="0.2">
      <c r="A4" s="293">
        <v>1983</v>
      </c>
      <c r="B4" s="292">
        <v>170.8</v>
      </c>
    </row>
    <row r="5" spans="1:11" x14ac:dyDescent="0.2">
      <c r="A5" s="293">
        <v>1984</v>
      </c>
      <c r="B5" s="292">
        <v>161.19999999999999</v>
      </c>
    </row>
    <row r="6" spans="1:11" x14ac:dyDescent="0.2">
      <c r="A6" s="293">
        <v>1985</v>
      </c>
      <c r="B6" s="292">
        <v>153.9</v>
      </c>
    </row>
    <row r="7" spans="1:11" x14ac:dyDescent="0.2">
      <c r="A7" s="293">
        <v>1986</v>
      </c>
      <c r="B7" s="292">
        <v>146.30000000000001</v>
      </c>
    </row>
    <row r="8" spans="1:11" x14ac:dyDescent="0.2">
      <c r="A8" s="293">
        <v>1987</v>
      </c>
      <c r="B8" s="292">
        <v>146.5</v>
      </c>
    </row>
    <row r="9" spans="1:11" x14ac:dyDescent="0.2">
      <c r="A9" s="293">
        <v>1988</v>
      </c>
      <c r="B9" s="292">
        <v>143.9</v>
      </c>
      <c r="F9" s="408"/>
      <c r="G9" s="408"/>
      <c r="H9" s="408"/>
      <c r="I9" s="408"/>
      <c r="J9" s="408"/>
      <c r="K9" s="408"/>
    </row>
    <row r="10" spans="1:11" x14ac:dyDescent="0.2">
      <c r="A10" s="293">
        <v>1989</v>
      </c>
      <c r="B10" s="292">
        <v>140.6</v>
      </c>
      <c r="F10" s="408"/>
      <c r="G10" s="408"/>
      <c r="H10" s="408"/>
      <c r="I10" s="408"/>
      <c r="J10" s="408"/>
      <c r="K10" s="408"/>
    </row>
    <row r="11" spans="1:11" x14ac:dyDescent="0.2">
      <c r="A11" s="293">
        <v>1990</v>
      </c>
      <c r="B11" s="292">
        <v>143.80000000000001</v>
      </c>
      <c r="F11" s="408"/>
      <c r="G11" s="408"/>
      <c r="H11" s="408"/>
      <c r="I11" s="408"/>
      <c r="J11" s="408"/>
      <c r="K11" s="408"/>
    </row>
    <row r="12" spans="1:11" x14ac:dyDescent="0.2">
      <c r="A12" s="293">
        <v>1991</v>
      </c>
      <c r="B12" s="292">
        <v>143.4</v>
      </c>
      <c r="F12" s="408"/>
      <c r="G12" s="408"/>
      <c r="H12" s="408"/>
      <c r="I12" s="408"/>
      <c r="J12" s="408"/>
      <c r="K12" s="408"/>
    </row>
    <row r="13" spans="1:11" x14ac:dyDescent="0.2">
      <c r="A13" s="293">
        <v>1992</v>
      </c>
      <c r="B13" s="292">
        <v>140.4</v>
      </c>
      <c r="F13" s="408"/>
      <c r="G13" s="408"/>
      <c r="H13" s="408"/>
      <c r="I13" s="408"/>
      <c r="J13" s="408"/>
      <c r="K13" s="408"/>
    </row>
    <row r="14" spans="1:11" x14ac:dyDescent="0.2">
      <c r="A14" s="293">
        <v>1993</v>
      </c>
      <c r="B14" s="292">
        <v>140.6</v>
      </c>
      <c r="F14" s="408"/>
      <c r="G14" s="408"/>
      <c r="H14" s="408"/>
      <c r="I14" s="408"/>
      <c r="J14" s="408"/>
      <c r="K14" s="408"/>
    </row>
    <row r="15" spans="1:11" x14ac:dyDescent="0.2">
      <c r="A15" s="293">
        <v>1994</v>
      </c>
      <c r="B15" s="292">
        <v>140.4</v>
      </c>
      <c r="F15" s="408"/>
      <c r="G15" s="408"/>
      <c r="H15" s="408"/>
      <c r="I15" s="408"/>
      <c r="J15" s="408"/>
      <c r="K15" s="408"/>
    </row>
    <row r="16" spans="1:11" x14ac:dyDescent="0.2">
      <c r="A16" s="293">
        <v>1995</v>
      </c>
      <c r="B16" s="292">
        <v>140.30000000000001</v>
      </c>
      <c r="F16" s="408"/>
      <c r="G16" s="408"/>
      <c r="H16" s="408"/>
      <c r="I16" s="408"/>
      <c r="J16" s="408"/>
      <c r="K16" s="408"/>
    </row>
    <row r="17" spans="1:11" x14ac:dyDescent="0.2">
      <c r="A17" s="293">
        <v>1996</v>
      </c>
      <c r="B17" s="292">
        <v>142.80000000000001</v>
      </c>
      <c r="F17" s="408"/>
      <c r="G17" s="408"/>
      <c r="H17" s="408"/>
      <c r="I17" s="408"/>
      <c r="J17" s="408"/>
      <c r="K17" s="408"/>
    </row>
    <row r="18" spans="1:11" x14ac:dyDescent="0.2">
      <c r="A18" s="293">
        <v>1997</v>
      </c>
      <c r="B18" s="292">
        <v>141.80000000000001</v>
      </c>
      <c r="F18" s="408"/>
      <c r="G18" s="408"/>
      <c r="H18" s="408"/>
      <c r="I18" s="408"/>
      <c r="J18" s="408"/>
      <c r="K18" s="408"/>
    </row>
    <row r="19" spans="1:11" x14ac:dyDescent="0.2">
      <c r="A19" s="293">
        <v>1998</v>
      </c>
      <c r="B19" s="292">
        <v>131.4</v>
      </c>
      <c r="F19" s="408"/>
      <c r="G19" s="408"/>
      <c r="H19" s="408"/>
      <c r="I19" s="408"/>
      <c r="J19" s="408"/>
      <c r="K19" s="408"/>
    </row>
    <row r="20" spans="1:11" x14ac:dyDescent="0.2">
      <c r="A20" s="293">
        <v>1999</v>
      </c>
      <c r="B20" s="292">
        <v>128.30000000000001</v>
      </c>
      <c r="F20" s="408"/>
      <c r="G20" s="408"/>
      <c r="H20" s="408"/>
      <c r="I20" s="408"/>
      <c r="J20" s="408"/>
      <c r="K20" s="408"/>
    </row>
    <row r="21" spans="1:11" x14ac:dyDescent="0.2">
      <c r="A21" s="293">
        <v>2000</v>
      </c>
      <c r="B21" s="292">
        <v>125.9</v>
      </c>
      <c r="F21" s="408"/>
      <c r="G21" s="408"/>
      <c r="H21" s="408"/>
      <c r="I21" s="408"/>
      <c r="J21" s="408"/>
      <c r="K21" s="408"/>
    </row>
    <row r="22" spans="1:11" x14ac:dyDescent="0.2">
      <c r="A22" s="293">
        <v>2001</v>
      </c>
      <c r="B22" s="292">
        <v>119.3</v>
      </c>
      <c r="F22" s="408"/>
      <c r="G22" s="408"/>
      <c r="H22" s="408"/>
      <c r="I22" s="408"/>
      <c r="J22" s="408"/>
      <c r="K22" s="408"/>
    </row>
    <row r="23" spans="1:11" x14ac:dyDescent="0.2">
      <c r="A23" s="293">
        <v>2002</v>
      </c>
      <c r="B23" s="292">
        <v>117.4</v>
      </c>
      <c r="F23" s="408"/>
      <c r="G23" s="408"/>
      <c r="H23" s="408"/>
      <c r="I23" s="408"/>
      <c r="J23" s="408"/>
      <c r="K23" s="408"/>
    </row>
    <row r="24" spans="1:11" x14ac:dyDescent="0.2">
      <c r="A24" s="293">
        <v>2003</v>
      </c>
      <c r="B24" s="292">
        <v>118.9</v>
      </c>
      <c r="F24" s="408"/>
      <c r="G24" s="408"/>
      <c r="H24" s="408"/>
      <c r="I24" s="408"/>
      <c r="J24" s="408"/>
      <c r="K24" s="408"/>
    </row>
    <row r="25" spans="1:11" x14ac:dyDescent="0.2">
      <c r="A25" s="293">
        <v>2004</v>
      </c>
      <c r="B25" s="292">
        <v>114.9</v>
      </c>
      <c r="F25" s="408"/>
      <c r="G25" s="408"/>
      <c r="H25" s="408"/>
      <c r="I25" s="408"/>
      <c r="J25" s="408"/>
      <c r="K25" s="408"/>
    </row>
    <row r="26" spans="1:11" x14ac:dyDescent="0.2">
      <c r="A26" s="293">
        <v>2005</v>
      </c>
      <c r="B26" s="292">
        <v>113.32208897311884</v>
      </c>
      <c r="F26" s="408"/>
      <c r="G26" s="408"/>
      <c r="H26" s="408"/>
      <c r="I26" s="408"/>
      <c r="J26" s="408"/>
      <c r="K26" s="408"/>
    </row>
    <row r="27" spans="1:11" x14ac:dyDescent="0.2">
      <c r="A27" s="293">
        <v>2006</v>
      </c>
      <c r="B27" s="292">
        <v>114.28606523744665</v>
      </c>
      <c r="F27" s="408"/>
      <c r="G27" s="408"/>
      <c r="H27" s="408"/>
      <c r="I27" s="408"/>
      <c r="J27" s="408"/>
      <c r="K27" s="408"/>
    </row>
    <row r="28" spans="1:11" x14ac:dyDescent="0.2">
      <c r="A28" s="293">
        <v>2007</v>
      </c>
      <c r="B28" s="292">
        <v>108.54250970264356</v>
      </c>
      <c r="F28" s="408"/>
      <c r="G28" s="408"/>
      <c r="H28" s="408"/>
      <c r="I28" s="408"/>
      <c r="J28" s="408"/>
      <c r="K28" s="408"/>
    </row>
    <row r="29" spans="1:11" x14ac:dyDescent="0.2">
      <c r="A29" s="293">
        <v>2008</v>
      </c>
      <c r="B29" s="292">
        <v>110.15517532466262</v>
      </c>
      <c r="F29" s="408"/>
      <c r="G29" s="408"/>
      <c r="H29" s="408"/>
      <c r="I29" s="408"/>
      <c r="J29" s="408"/>
      <c r="K29" s="408"/>
    </row>
    <row r="30" spans="1:11" x14ac:dyDescent="0.2">
      <c r="A30" s="293">
        <v>2009</v>
      </c>
      <c r="B30" s="292">
        <v>108.44757014030132</v>
      </c>
      <c r="F30" s="408"/>
      <c r="G30" s="408"/>
      <c r="H30" s="408"/>
      <c r="I30" s="408"/>
      <c r="J30" s="408"/>
      <c r="K30" s="408"/>
    </row>
    <row r="31" spans="1:11" x14ac:dyDescent="0.2">
      <c r="A31" s="293">
        <v>2010</v>
      </c>
      <c r="B31" s="292">
        <v>106.76231273751085</v>
      </c>
      <c r="F31" s="408"/>
      <c r="G31" s="408"/>
      <c r="H31" s="408"/>
      <c r="I31" s="408"/>
      <c r="J31" s="408"/>
      <c r="K31" s="408"/>
    </row>
    <row r="32" spans="1:11" x14ac:dyDescent="0.2">
      <c r="A32" s="293">
        <v>2011</v>
      </c>
      <c r="B32" s="292">
        <v>110.44788420835447</v>
      </c>
      <c r="F32" s="408"/>
      <c r="G32" s="408"/>
      <c r="H32" s="408"/>
      <c r="I32" s="408"/>
      <c r="J32" s="408"/>
      <c r="K32" s="408"/>
    </row>
    <row r="33" spans="1:11" x14ac:dyDescent="0.2">
      <c r="A33" s="293">
        <v>2012</v>
      </c>
      <c r="B33" s="292">
        <v>108.95292987967699</v>
      </c>
      <c r="F33" s="408"/>
      <c r="G33" s="408"/>
      <c r="H33" s="408"/>
      <c r="I33" s="408"/>
      <c r="J33" s="408"/>
      <c r="K33" s="408"/>
    </row>
    <row r="34" spans="1:11" x14ac:dyDescent="0.2">
      <c r="A34" s="293">
        <v>2013</v>
      </c>
      <c r="B34" s="292">
        <v>108.99</v>
      </c>
      <c r="F34" s="408"/>
      <c r="G34" s="408"/>
      <c r="H34" s="408"/>
      <c r="I34" s="408"/>
      <c r="J34" s="408"/>
      <c r="K34" s="408"/>
    </row>
    <row r="35" spans="1:11" x14ac:dyDescent="0.2">
      <c r="A35" s="293">
        <v>2014</v>
      </c>
      <c r="B35" s="292">
        <v>110.45</v>
      </c>
      <c r="F35" s="408"/>
      <c r="G35" s="408"/>
      <c r="H35" s="408"/>
      <c r="I35" s="408"/>
      <c r="J35" s="408"/>
      <c r="K35" s="408"/>
    </row>
    <row r="36" spans="1:11" x14ac:dyDescent="0.2">
      <c r="A36" s="293">
        <v>2015</v>
      </c>
      <c r="B36" s="292">
        <v>105.48</v>
      </c>
      <c r="C36" s="291">
        <v>105.48</v>
      </c>
      <c r="F36" s="408"/>
      <c r="G36" s="408"/>
      <c r="H36" s="408"/>
      <c r="I36" s="408"/>
      <c r="J36" s="408"/>
      <c r="K36" s="408"/>
    </row>
    <row r="37" spans="1:11" x14ac:dyDescent="0.2">
      <c r="A37" s="293">
        <v>2016</v>
      </c>
      <c r="B37" s="292"/>
      <c r="C37" s="291">
        <v>104.22</v>
      </c>
      <c r="F37" s="408"/>
      <c r="G37" s="408"/>
      <c r="H37" s="408"/>
      <c r="I37" s="408"/>
      <c r="J37" s="408"/>
      <c r="K37" s="408"/>
    </row>
    <row r="38" spans="1:11" x14ac:dyDescent="0.2">
      <c r="A38" s="293">
        <v>2017</v>
      </c>
      <c r="B38" s="292"/>
      <c r="C38" s="291">
        <v>102.91</v>
      </c>
      <c r="F38" s="408"/>
      <c r="G38" s="408"/>
      <c r="H38" s="408"/>
      <c r="I38" s="408"/>
      <c r="J38" s="408"/>
      <c r="K38" s="408"/>
    </row>
    <row r="39" spans="1:11" x14ac:dyDescent="0.2">
      <c r="A39" s="293"/>
      <c r="B39" s="292"/>
      <c r="F39" s="408"/>
      <c r="G39" s="408"/>
      <c r="H39" s="408"/>
      <c r="I39" s="408"/>
      <c r="J39" s="408"/>
      <c r="K39" s="408"/>
    </row>
    <row r="40" spans="1:11" x14ac:dyDescent="0.2">
      <c r="A40" s="293"/>
      <c r="B40" s="292"/>
      <c r="F40" s="408"/>
      <c r="G40" s="408"/>
      <c r="H40" s="408"/>
      <c r="I40" s="408"/>
      <c r="J40" s="408"/>
      <c r="K40" s="408"/>
    </row>
    <row r="41" spans="1:11" x14ac:dyDescent="0.2">
      <c r="A41" s="293"/>
      <c r="B41" s="292"/>
      <c r="F41" s="408"/>
      <c r="G41" s="408"/>
      <c r="H41" s="408"/>
      <c r="I41" s="408"/>
      <c r="J41" s="408"/>
      <c r="K41" s="408"/>
    </row>
    <row r="42" spans="1:11" x14ac:dyDescent="0.2">
      <c r="A42" s="293"/>
      <c r="B42" s="292"/>
      <c r="F42" s="408"/>
      <c r="G42" s="408"/>
      <c r="H42" s="408"/>
      <c r="I42" s="408"/>
      <c r="J42" s="408"/>
      <c r="K42" s="408"/>
    </row>
    <row r="43" spans="1:11" x14ac:dyDescent="0.2">
      <c r="A43" s="293"/>
      <c r="B43" s="292"/>
      <c r="F43" s="408"/>
      <c r="G43" s="408"/>
      <c r="H43" s="408"/>
      <c r="I43" s="408"/>
      <c r="J43" s="408"/>
      <c r="K43" s="408"/>
    </row>
    <row r="44" spans="1:11" x14ac:dyDescent="0.2">
      <c r="A44" s="293"/>
      <c r="B44" s="292"/>
      <c r="F44" s="408"/>
      <c r="G44" s="408"/>
      <c r="H44" s="408"/>
      <c r="I44" s="408"/>
      <c r="J44" s="408"/>
      <c r="K44" s="408"/>
    </row>
    <row r="45" spans="1:11" x14ac:dyDescent="0.2">
      <c r="A45" s="293"/>
      <c r="B45" s="292"/>
      <c r="F45" s="408"/>
      <c r="G45" s="408"/>
      <c r="H45" s="408"/>
      <c r="I45" s="408"/>
      <c r="J45" s="408"/>
      <c r="K45" s="408"/>
    </row>
    <row r="46" spans="1:11" x14ac:dyDescent="0.2">
      <c r="A46" s="293"/>
      <c r="B46" s="292"/>
      <c r="F46" s="408"/>
      <c r="G46" s="408"/>
      <c r="H46" s="408"/>
      <c r="I46" s="408"/>
      <c r="J46" s="408"/>
      <c r="K46" s="408"/>
    </row>
    <row r="47" spans="1:11" x14ac:dyDescent="0.2">
      <c r="A47" s="293"/>
      <c r="B47" s="292"/>
      <c r="F47" s="408"/>
      <c r="G47" s="408"/>
      <c r="H47" s="408"/>
      <c r="I47" s="408"/>
      <c r="J47" s="408"/>
      <c r="K47" s="408"/>
    </row>
    <row r="48" spans="1:11" x14ac:dyDescent="0.2">
      <c r="A48" s="293"/>
      <c r="B48" s="292"/>
      <c r="F48" s="408"/>
      <c r="G48" s="408"/>
      <c r="H48" s="408"/>
      <c r="I48" s="408"/>
      <c r="J48" s="408"/>
      <c r="K48" s="408"/>
    </row>
    <row r="49" spans="1:11" x14ac:dyDescent="0.2">
      <c r="A49" s="293"/>
      <c r="B49" s="292"/>
      <c r="F49" s="408"/>
      <c r="G49" s="408"/>
      <c r="H49" s="408"/>
      <c r="I49" s="408"/>
      <c r="J49" s="408"/>
      <c r="K49" s="408"/>
    </row>
    <row r="50" spans="1:11" x14ac:dyDescent="0.2">
      <c r="A50" s="293"/>
      <c r="B50" s="292"/>
      <c r="F50" s="408"/>
      <c r="G50" s="408"/>
      <c r="H50" s="408"/>
      <c r="I50" s="408"/>
      <c r="J50" s="408"/>
      <c r="K50" s="408"/>
    </row>
    <row r="51" spans="1:11" x14ac:dyDescent="0.2">
      <c r="A51" s="293"/>
      <c r="B51" s="292"/>
      <c r="F51" s="408"/>
      <c r="G51" s="408"/>
      <c r="H51" s="408"/>
      <c r="I51" s="408"/>
      <c r="J51" s="408"/>
      <c r="K51" s="408"/>
    </row>
    <row r="52" spans="1:11" x14ac:dyDescent="0.2">
      <c r="A52" s="293"/>
      <c r="B52" s="292"/>
      <c r="F52" s="408"/>
      <c r="G52" s="408"/>
      <c r="H52" s="408"/>
      <c r="I52" s="408"/>
      <c r="J52" s="408"/>
      <c r="K52" s="408"/>
    </row>
    <row r="53" spans="1:11" x14ac:dyDescent="0.2">
      <c r="A53" s="293"/>
      <c r="B53" s="292"/>
      <c r="F53" s="408"/>
      <c r="G53" s="408"/>
      <c r="H53" s="408"/>
      <c r="I53" s="408"/>
      <c r="J53" s="408"/>
      <c r="K53" s="408"/>
    </row>
    <row r="54" spans="1:11" x14ac:dyDescent="0.2">
      <c r="A54" s="293"/>
      <c r="B54" s="292"/>
      <c r="F54" s="408"/>
      <c r="G54" s="408"/>
      <c r="H54" s="408"/>
      <c r="I54" s="408"/>
      <c r="J54" s="408"/>
      <c r="K54" s="408"/>
    </row>
    <row r="55" spans="1:11" x14ac:dyDescent="0.2">
      <c r="A55" s="293"/>
      <c r="B55" s="292"/>
      <c r="F55" s="408"/>
      <c r="G55" s="408"/>
      <c r="H55" s="408"/>
      <c r="I55" s="408"/>
      <c r="J55" s="408"/>
      <c r="K55" s="408"/>
    </row>
    <row r="56" spans="1:11" x14ac:dyDescent="0.2">
      <c r="A56" s="293"/>
      <c r="B56" s="292"/>
      <c r="F56" s="408"/>
      <c r="G56" s="408"/>
      <c r="H56" s="408"/>
      <c r="I56" s="408"/>
      <c r="J56" s="408"/>
      <c r="K56" s="408"/>
    </row>
    <row r="57" spans="1:11" x14ac:dyDescent="0.2">
      <c r="A57" s="293"/>
      <c r="B57" s="292"/>
      <c r="F57" s="408"/>
      <c r="G57" s="408"/>
      <c r="H57" s="408"/>
      <c r="I57" s="408"/>
      <c r="J57" s="408"/>
      <c r="K57" s="408"/>
    </row>
    <row r="58" spans="1:11" x14ac:dyDescent="0.2">
      <c r="A58" s="293"/>
      <c r="B58" s="292"/>
      <c r="F58" s="408"/>
      <c r="G58" s="408"/>
      <c r="H58" s="408"/>
      <c r="I58" s="408"/>
      <c r="J58" s="408"/>
      <c r="K58" s="408"/>
    </row>
    <row r="59" spans="1:11" x14ac:dyDescent="0.2">
      <c r="A59" s="293"/>
      <c r="B59" s="292"/>
      <c r="F59" s="408"/>
      <c r="G59" s="408"/>
      <c r="H59" s="408"/>
      <c r="I59" s="408"/>
      <c r="J59" s="408"/>
      <c r="K59" s="408"/>
    </row>
    <row r="60" spans="1:11" x14ac:dyDescent="0.2">
      <c r="A60" s="293"/>
      <c r="B60" s="292"/>
      <c r="F60" s="408"/>
      <c r="G60" s="408"/>
      <c r="H60" s="408"/>
      <c r="I60" s="408"/>
      <c r="J60" s="408"/>
      <c r="K60" s="408"/>
    </row>
    <row r="61" spans="1:11" x14ac:dyDescent="0.2">
      <c r="A61" s="293"/>
      <c r="B61" s="292"/>
      <c r="F61" s="408"/>
      <c r="G61" s="408"/>
      <c r="H61" s="408"/>
      <c r="I61" s="408"/>
      <c r="J61" s="408"/>
      <c r="K61" s="408"/>
    </row>
    <row r="62" spans="1:11" x14ac:dyDescent="0.2">
      <c r="A62" s="293"/>
      <c r="B62" s="292"/>
      <c r="F62" s="408"/>
      <c r="G62" s="408"/>
      <c r="H62" s="408"/>
      <c r="I62" s="408"/>
      <c r="J62" s="408"/>
      <c r="K62" s="408"/>
    </row>
    <row r="63" spans="1:11" x14ac:dyDescent="0.2">
      <c r="A63" s="293"/>
      <c r="B63" s="292"/>
      <c r="F63" s="408"/>
      <c r="G63" s="408"/>
      <c r="H63" s="408"/>
      <c r="I63" s="408"/>
      <c r="J63" s="408"/>
      <c r="K63" s="408"/>
    </row>
    <row r="64" spans="1:11" x14ac:dyDescent="0.2">
      <c r="A64" s="293"/>
      <c r="B64" s="292"/>
      <c r="F64" s="408"/>
      <c r="G64" s="408"/>
      <c r="H64" s="408"/>
      <c r="I64" s="408"/>
      <c r="J64" s="408"/>
      <c r="K64" s="408"/>
    </row>
    <row r="65" spans="1:11" x14ac:dyDescent="0.2">
      <c r="A65" s="293"/>
      <c r="B65" s="292"/>
      <c r="F65" s="408"/>
      <c r="G65" s="408"/>
      <c r="H65" s="408"/>
      <c r="I65" s="408"/>
      <c r="J65" s="408"/>
      <c r="K65" s="408"/>
    </row>
    <row r="66" spans="1:11" x14ac:dyDescent="0.2">
      <c r="A66" s="293"/>
      <c r="B66" s="292"/>
      <c r="F66" s="408"/>
      <c r="G66" s="408"/>
      <c r="H66" s="408"/>
      <c r="I66" s="408"/>
      <c r="J66" s="408"/>
      <c r="K66" s="408"/>
    </row>
    <row r="67" spans="1:11" x14ac:dyDescent="0.2">
      <c r="A67" s="293"/>
      <c r="B67" s="292"/>
      <c r="F67" s="408"/>
      <c r="G67" s="408"/>
      <c r="H67" s="408"/>
      <c r="I67" s="408"/>
      <c r="J67" s="408"/>
      <c r="K67" s="408"/>
    </row>
    <row r="68" spans="1:11" x14ac:dyDescent="0.2">
      <c r="A68" s="293"/>
      <c r="B68" s="292"/>
      <c r="F68" s="408"/>
      <c r="G68" s="408"/>
      <c r="H68" s="408"/>
      <c r="I68" s="408"/>
      <c r="J68" s="408"/>
      <c r="K68" s="408"/>
    </row>
    <row r="69" spans="1:11" x14ac:dyDescent="0.2">
      <c r="A69" s="293"/>
      <c r="B69" s="292"/>
      <c r="F69" s="408"/>
      <c r="G69" s="408"/>
      <c r="H69" s="408"/>
      <c r="I69" s="408"/>
      <c r="J69" s="408"/>
      <c r="K69" s="408"/>
    </row>
    <row r="70" spans="1:11" x14ac:dyDescent="0.2">
      <c r="A70" s="293"/>
      <c r="B70" s="292"/>
      <c r="F70" s="408"/>
      <c r="G70" s="408"/>
      <c r="H70" s="408"/>
      <c r="I70" s="408"/>
      <c r="J70" s="408"/>
      <c r="K70" s="408"/>
    </row>
    <row r="71" spans="1:11" x14ac:dyDescent="0.2">
      <c r="A71" s="293"/>
      <c r="B71" s="292"/>
      <c r="F71" s="408"/>
      <c r="G71" s="408"/>
      <c r="H71" s="408"/>
      <c r="I71" s="408"/>
      <c r="J71" s="408"/>
      <c r="K71" s="408"/>
    </row>
    <row r="72" spans="1:11" x14ac:dyDescent="0.2">
      <c r="A72" s="293"/>
      <c r="B72" s="292"/>
      <c r="F72" s="408"/>
      <c r="G72" s="408"/>
      <c r="H72" s="408"/>
      <c r="I72" s="408"/>
      <c r="J72" s="408"/>
      <c r="K72" s="408"/>
    </row>
    <row r="73" spans="1:11" x14ac:dyDescent="0.2">
      <c r="A73" s="293"/>
      <c r="B73" s="292"/>
      <c r="F73" s="408"/>
      <c r="G73" s="408"/>
      <c r="H73" s="408"/>
      <c r="I73" s="408"/>
      <c r="J73" s="408"/>
      <c r="K73" s="408"/>
    </row>
    <row r="74" spans="1:11" x14ac:dyDescent="0.2">
      <c r="A74" s="293"/>
      <c r="B74" s="292"/>
    </row>
    <row r="75" spans="1:11" x14ac:dyDescent="0.2">
      <c r="A75" s="293"/>
      <c r="B75" s="292"/>
    </row>
    <row r="76" spans="1:11" x14ac:dyDescent="0.2">
      <c r="A76" s="293"/>
      <c r="B76" s="292"/>
    </row>
    <row r="77" spans="1:11" x14ac:dyDescent="0.2">
      <c r="A77" s="293"/>
      <c r="B77" s="292"/>
    </row>
    <row r="78" spans="1:11" x14ac:dyDescent="0.2">
      <c r="A78" s="293"/>
      <c r="B78" s="292"/>
    </row>
    <row r="79" spans="1:11" x14ac:dyDescent="0.2">
      <c r="A79" s="293"/>
      <c r="B79" s="292"/>
    </row>
    <row r="80" spans="1:11" x14ac:dyDescent="0.2">
      <c r="A80" s="293"/>
      <c r="B80" s="292"/>
    </row>
    <row r="81" spans="1:2" x14ac:dyDescent="0.2">
      <c r="A81" s="293"/>
      <c r="B81" s="292"/>
    </row>
    <row r="82" spans="1:2" x14ac:dyDescent="0.2">
      <c r="A82" s="293"/>
      <c r="B82" s="292"/>
    </row>
    <row r="83" spans="1:2" x14ac:dyDescent="0.2">
      <c r="A83" s="293"/>
      <c r="B83" s="292"/>
    </row>
    <row r="84" spans="1:2" x14ac:dyDescent="0.2">
      <c r="A84" s="293"/>
      <c r="B84" s="292"/>
    </row>
    <row r="85" spans="1:2" x14ac:dyDescent="0.2">
      <c r="A85" s="293"/>
      <c r="B85" s="292"/>
    </row>
    <row r="86" spans="1:2" x14ac:dyDescent="0.2">
      <c r="A86" s="293"/>
      <c r="B86" s="292"/>
    </row>
    <row r="87" spans="1:2" x14ac:dyDescent="0.2">
      <c r="A87" s="293"/>
      <c r="B87" s="292"/>
    </row>
    <row r="88" spans="1:2" x14ac:dyDescent="0.2">
      <c r="A88" s="293"/>
      <c r="B88" s="292"/>
    </row>
    <row r="89" spans="1:2" x14ac:dyDescent="0.2">
      <c r="A89" s="293"/>
      <c r="B89" s="292"/>
    </row>
    <row r="90" spans="1:2" x14ac:dyDescent="0.2">
      <c r="A90" s="293"/>
      <c r="B90" s="292"/>
    </row>
    <row r="91" spans="1:2" x14ac:dyDescent="0.2">
      <c r="A91" s="293"/>
      <c r="B91" s="292"/>
    </row>
    <row r="92" spans="1:2" x14ac:dyDescent="0.2">
      <c r="A92" s="293"/>
      <c r="B92" s="292"/>
    </row>
    <row r="93" spans="1:2" x14ac:dyDescent="0.2">
      <c r="A93" s="293"/>
      <c r="B93" s="292"/>
    </row>
    <row r="94" spans="1:2" x14ac:dyDescent="0.2">
      <c r="A94" s="293"/>
      <c r="B94" s="292"/>
    </row>
    <row r="95" spans="1:2" x14ac:dyDescent="0.2">
      <c r="A95" s="293"/>
      <c r="B95" s="292"/>
    </row>
    <row r="96" spans="1:2" x14ac:dyDescent="0.2">
      <c r="A96" s="293"/>
      <c r="B96" s="292"/>
    </row>
    <row r="97" spans="1:2" x14ac:dyDescent="0.2">
      <c r="A97" s="293"/>
      <c r="B97" s="292"/>
    </row>
    <row r="98" spans="1:2" x14ac:dyDescent="0.2">
      <c r="A98" s="293"/>
      <c r="B98" s="292"/>
    </row>
    <row r="99" spans="1:2" x14ac:dyDescent="0.2">
      <c r="A99" s="293"/>
      <c r="B99" s="292"/>
    </row>
    <row r="100" spans="1:2" x14ac:dyDescent="0.2">
      <c r="A100" s="293"/>
      <c r="B100" s="292"/>
    </row>
    <row r="101" spans="1:2" x14ac:dyDescent="0.2">
      <c r="A101" s="293"/>
      <c r="B101" s="292"/>
    </row>
    <row r="102" spans="1:2" x14ac:dyDescent="0.2">
      <c r="A102" s="293"/>
      <c r="B102" s="292"/>
    </row>
    <row r="103" spans="1:2" x14ac:dyDescent="0.2">
      <c r="A103" s="293"/>
      <c r="B103" s="292"/>
    </row>
    <row r="104" spans="1:2" x14ac:dyDescent="0.2">
      <c r="A104" s="293"/>
      <c r="B104" s="292"/>
    </row>
    <row r="105" spans="1:2" x14ac:dyDescent="0.2">
      <c r="A105" s="293"/>
      <c r="B105" s="292"/>
    </row>
    <row r="106" spans="1:2" x14ac:dyDescent="0.2">
      <c r="A106" s="293"/>
      <c r="B106" s="292"/>
    </row>
    <row r="107" spans="1:2" x14ac:dyDescent="0.2">
      <c r="A107" s="293"/>
      <c r="B107" s="292"/>
    </row>
    <row r="108" spans="1:2" x14ac:dyDescent="0.2">
      <c r="A108" s="293"/>
      <c r="B108" s="292"/>
    </row>
    <row r="109" spans="1:2" x14ac:dyDescent="0.2">
      <c r="A109" s="293"/>
      <c r="B109" s="292"/>
    </row>
    <row r="110" spans="1:2" x14ac:dyDescent="0.2">
      <c r="A110" s="293"/>
      <c r="B110" s="292"/>
    </row>
    <row r="111" spans="1:2" x14ac:dyDescent="0.2">
      <c r="A111" s="293"/>
      <c r="B111" s="292"/>
    </row>
    <row r="112" spans="1:2" x14ac:dyDescent="0.2">
      <c r="A112" s="293"/>
      <c r="B112" s="292"/>
    </row>
    <row r="113" spans="1:2" x14ac:dyDescent="0.2">
      <c r="A113" s="293"/>
      <c r="B113" s="292"/>
    </row>
    <row r="114" spans="1:2" x14ac:dyDescent="0.2">
      <c r="A114" s="293"/>
      <c r="B114" s="292"/>
    </row>
    <row r="115" spans="1:2" x14ac:dyDescent="0.2">
      <c r="A115" s="293"/>
      <c r="B115" s="29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22" workbookViewId="0">
      <selection activeCell="F40" sqref="F40"/>
    </sheetView>
  </sheetViews>
  <sheetFormatPr defaultRowHeight="12.75" x14ac:dyDescent="0.2"/>
  <cols>
    <col min="1" max="1" width="3.28515625" customWidth="1"/>
    <col min="2" max="2" width="3.7109375" customWidth="1"/>
    <col min="3" max="3" width="12.42578125" customWidth="1"/>
    <col min="4" max="4" width="13.7109375" customWidth="1"/>
    <col min="5" max="5" width="13.5703125" customWidth="1"/>
    <col min="6" max="6" width="24.28515625" customWidth="1"/>
    <col min="7" max="7" width="17.7109375" customWidth="1"/>
    <col min="8" max="8" width="17.140625" customWidth="1"/>
    <col min="9" max="9" width="19" customWidth="1"/>
    <col min="10" max="10" width="21.85546875" customWidth="1"/>
  </cols>
  <sheetData>
    <row r="1" spans="1:13" x14ac:dyDescent="0.2">
      <c r="E1" s="891" t="s">
        <v>753</v>
      </c>
      <c r="F1" s="892"/>
      <c r="G1" s="892"/>
      <c r="H1" s="892"/>
      <c r="I1" s="892"/>
      <c r="J1" s="326" t="s">
        <v>212</v>
      </c>
      <c r="K1" s="611"/>
      <c r="L1" s="611"/>
      <c r="M1" s="611"/>
    </row>
    <row r="2" spans="1:13" x14ac:dyDescent="0.2">
      <c r="E2" s="892" t="s">
        <v>612</v>
      </c>
      <c r="F2" s="892"/>
      <c r="G2" s="892"/>
      <c r="H2" s="892"/>
      <c r="I2" s="892"/>
      <c r="J2" s="326" t="str">
        <f>+'3.2 _ Summaries'!L2</f>
        <v>Docket No. 16-057-03</v>
      </c>
      <c r="K2" s="611"/>
      <c r="L2" s="611"/>
      <c r="M2" s="611"/>
    </row>
    <row r="3" spans="1:13" x14ac:dyDescent="0.2">
      <c r="E3" s="892">
        <v>2017</v>
      </c>
      <c r="F3" s="892"/>
      <c r="G3" s="892"/>
      <c r="H3" s="892"/>
      <c r="I3" s="892"/>
      <c r="J3" s="326" t="s">
        <v>733</v>
      </c>
      <c r="K3" s="611"/>
      <c r="L3" s="611"/>
      <c r="M3" s="611"/>
    </row>
    <row r="5" spans="1:13" ht="25.5" x14ac:dyDescent="0.2">
      <c r="A5" s="612"/>
      <c r="B5" s="612"/>
      <c r="C5" s="612"/>
      <c r="D5" s="613" t="s">
        <v>613</v>
      </c>
      <c r="E5" s="613" t="s">
        <v>614</v>
      </c>
      <c r="F5" s="613" t="s">
        <v>608</v>
      </c>
      <c r="G5" s="613" t="s">
        <v>615</v>
      </c>
      <c r="H5" s="613" t="s">
        <v>610</v>
      </c>
      <c r="I5" s="613" t="s">
        <v>609</v>
      </c>
      <c r="J5" s="613" t="s">
        <v>611</v>
      </c>
    </row>
    <row r="6" spans="1:13" x14ac:dyDescent="0.2">
      <c r="A6" t="s">
        <v>616</v>
      </c>
    </row>
    <row r="7" spans="1:13" x14ac:dyDescent="0.2">
      <c r="B7" t="s">
        <v>617</v>
      </c>
    </row>
    <row r="8" spans="1:13" x14ac:dyDescent="0.2">
      <c r="C8" t="s">
        <v>618</v>
      </c>
      <c r="D8" s="614">
        <v>991860.58333333337</v>
      </c>
      <c r="E8" s="614">
        <v>1002237</v>
      </c>
      <c r="F8" s="614">
        <v>102122155</v>
      </c>
      <c r="G8" s="789">
        <v>307471692.51393181</v>
      </c>
      <c r="H8" s="789">
        <v>109589121.55999997</v>
      </c>
      <c r="I8" s="789">
        <v>419138939.55000001</v>
      </c>
      <c r="J8" s="789">
        <v>836199753.62393188</v>
      </c>
    </row>
    <row r="9" spans="1:13" x14ac:dyDescent="0.2">
      <c r="C9" t="s">
        <v>619</v>
      </c>
      <c r="D9" s="614">
        <v>589</v>
      </c>
      <c r="E9" s="614">
        <v>589</v>
      </c>
      <c r="F9" s="614">
        <v>4547974</v>
      </c>
      <c r="G9" s="789">
        <v>3760170.0566884405</v>
      </c>
      <c r="H9" s="789">
        <v>4157267.7300000004</v>
      </c>
      <c r="I9" s="789">
        <v>18666204.199999999</v>
      </c>
      <c r="J9" s="789">
        <v>26583641.986688443</v>
      </c>
    </row>
    <row r="10" spans="1:13" x14ac:dyDescent="0.2">
      <c r="C10" t="s">
        <v>607</v>
      </c>
      <c r="D10" s="614">
        <v>1</v>
      </c>
      <c r="E10" s="614">
        <v>1</v>
      </c>
      <c r="F10" s="614">
        <v>518463</v>
      </c>
      <c r="G10" s="789">
        <v>3029291.2739240346</v>
      </c>
      <c r="H10" s="789">
        <v>470878.46</v>
      </c>
      <c r="I10" s="789">
        <v>2127922.5100000002</v>
      </c>
      <c r="J10" s="789">
        <v>5628092.2439240348</v>
      </c>
    </row>
    <row r="11" spans="1:13" ht="26.25" customHeight="1" x14ac:dyDescent="0.2">
      <c r="B11" t="s">
        <v>620</v>
      </c>
      <c r="D11" s="615">
        <f>SUM(D8:D10)</f>
        <v>992450.58333333337</v>
      </c>
      <c r="E11" s="615">
        <f t="shared" ref="E11:J11" si="0">SUM(E8:E10)</f>
        <v>1002827</v>
      </c>
      <c r="F11" s="615">
        <f t="shared" si="0"/>
        <v>107188592</v>
      </c>
      <c r="G11" s="790">
        <f t="shared" si="0"/>
        <v>314261153.84454429</v>
      </c>
      <c r="H11" s="790">
        <f t="shared" si="0"/>
        <v>114217267.74999997</v>
      </c>
      <c r="I11" s="790">
        <f t="shared" si="0"/>
        <v>439933066.25999999</v>
      </c>
      <c r="J11" s="790">
        <f t="shared" si="0"/>
        <v>868411487.8545444</v>
      </c>
    </row>
    <row r="12" spans="1:13" x14ac:dyDescent="0.2">
      <c r="B12" t="s">
        <v>621</v>
      </c>
      <c r="G12" s="791"/>
      <c r="H12" s="791"/>
      <c r="I12" s="791"/>
      <c r="J12" s="791"/>
    </row>
    <row r="13" spans="1:13" x14ac:dyDescent="0.2">
      <c r="C13" t="s">
        <v>622</v>
      </c>
      <c r="D13" s="612">
        <v>46</v>
      </c>
      <c r="E13" s="612">
        <v>46</v>
      </c>
      <c r="F13" s="616">
        <v>583438</v>
      </c>
      <c r="G13" s="792">
        <v>329301.54204376793</v>
      </c>
      <c r="H13" s="792">
        <v>104610.43999999999</v>
      </c>
      <c r="I13" s="792">
        <v>2394598.75</v>
      </c>
      <c r="J13" s="792">
        <v>2828510.7320437678</v>
      </c>
    </row>
    <row r="14" spans="1:13" ht="27" customHeight="1" x14ac:dyDescent="0.2">
      <c r="B14" t="s">
        <v>623</v>
      </c>
      <c r="D14" s="617">
        <f>SUM(D13)</f>
        <v>46</v>
      </c>
      <c r="E14" s="617">
        <f t="shared" ref="E14:J14" si="1">SUM(E13)</f>
        <v>46</v>
      </c>
      <c r="F14" s="617">
        <f t="shared" si="1"/>
        <v>583438</v>
      </c>
      <c r="G14" s="789">
        <f t="shared" si="1"/>
        <v>329301.54204376793</v>
      </c>
      <c r="H14" s="789">
        <f t="shared" si="1"/>
        <v>104610.43999999999</v>
      </c>
      <c r="I14" s="789">
        <f t="shared" si="1"/>
        <v>2394598.75</v>
      </c>
      <c r="J14" s="789">
        <f t="shared" si="1"/>
        <v>2828510.7320437678</v>
      </c>
    </row>
    <row r="15" spans="1:13" x14ac:dyDescent="0.2">
      <c r="A15" t="s">
        <v>624</v>
      </c>
      <c r="D15" s="614">
        <f>D14+D11</f>
        <v>992496.58333333337</v>
      </c>
      <c r="E15" s="614">
        <f t="shared" ref="E15:J15" si="2">E14+E11</f>
        <v>1002873</v>
      </c>
      <c r="F15" s="614">
        <f t="shared" si="2"/>
        <v>107772030</v>
      </c>
      <c r="G15" s="789">
        <f t="shared" si="2"/>
        <v>314590455.38658804</v>
      </c>
      <c r="H15" s="789">
        <f t="shared" si="2"/>
        <v>114321878.18999997</v>
      </c>
      <c r="I15" s="789">
        <f t="shared" si="2"/>
        <v>442327665.00999999</v>
      </c>
      <c r="J15" s="789">
        <f t="shared" si="2"/>
        <v>871239998.58658814</v>
      </c>
    </row>
    <row r="16" spans="1:13" x14ac:dyDescent="0.2">
      <c r="A16" t="s">
        <v>625</v>
      </c>
      <c r="G16" s="791"/>
      <c r="H16" s="791"/>
      <c r="I16" s="791"/>
      <c r="J16" s="791"/>
    </row>
    <row r="17" spans="1:10" x14ac:dyDescent="0.2">
      <c r="B17" t="s">
        <v>617</v>
      </c>
      <c r="D17">
        <v>0</v>
      </c>
      <c r="G17" s="791"/>
      <c r="H17" s="791"/>
      <c r="I17" s="791"/>
      <c r="J17" s="791"/>
    </row>
    <row r="18" spans="1:10" x14ac:dyDescent="0.2">
      <c r="C18" t="s">
        <v>626</v>
      </c>
      <c r="D18" s="614">
        <v>27563.333333333332</v>
      </c>
      <c r="E18" s="614">
        <v>27627</v>
      </c>
      <c r="F18" s="618">
        <v>3201829</v>
      </c>
      <c r="G18" s="793">
        <v>11611809</v>
      </c>
      <c r="H18" s="793">
        <v>0</v>
      </c>
      <c r="I18" s="793">
        <v>17119550</v>
      </c>
      <c r="J18" s="793">
        <v>28731359</v>
      </c>
    </row>
    <row r="19" spans="1:10" x14ac:dyDescent="0.2">
      <c r="C19" t="s">
        <v>619</v>
      </c>
      <c r="D19" s="614">
        <v>26</v>
      </c>
      <c r="E19" s="614">
        <v>26</v>
      </c>
      <c r="F19" s="618">
        <v>181753</v>
      </c>
      <c r="G19" s="793">
        <v>164105</v>
      </c>
      <c r="H19" s="793">
        <v>0</v>
      </c>
      <c r="I19" s="793">
        <v>964774</v>
      </c>
      <c r="J19" s="793">
        <v>1128879</v>
      </c>
    </row>
    <row r="20" spans="1:10" x14ac:dyDescent="0.2">
      <c r="C20" t="s">
        <v>607</v>
      </c>
      <c r="D20" s="614">
        <v>1</v>
      </c>
      <c r="E20" s="614">
        <v>1</v>
      </c>
      <c r="F20" s="618">
        <v>9698.6200000000026</v>
      </c>
      <c r="G20" s="793">
        <v>146707.79595539998</v>
      </c>
      <c r="H20" s="793">
        <v>0</v>
      </c>
      <c r="I20" s="793">
        <v>53485.264044599986</v>
      </c>
      <c r="J20" s="793">
        <v>200193.05999999997</v>
      </c>
    </row>
    <row r="21" spans="1:10" ht="23.25" customHeight="1" x14ac:dyDescent="0.2">
      <c r="B21" t="s">
        <v>627</v>
      </c>
      <c r="D21" s="615">
        <f>SUM(D18:D20)</f>
        <v>27590.333333333332</v>
      </c>
      <c r="E21" s="615">
        <f t="shared" ref="E21:J21" si="3">SUM(E18:E20)</f>
        <v>27654</v>
      </c>
      <c r="F21" s="615">
        <f t="shared" si="3"/>
        <v>3393280.62</v>
      </c>
      <c r="G21" s="790">
        <f t="shared" si="3"/>
        <v>11922621.795955401</v>
      </c>
      <c r="H21" s="790">
        <f t="shared" si="3"/>
        <v>0</v>
      </c>
      <c r="I21" s="790">
        <f t="shared" si="3"/>
        <v>18137809.264044601</v>
      </c>
      <c r="J21" s="790">
        <f t="shared" si="3"/>
        <v>30060431.059999999</v>
      </c>
    </row>
    <row r="22" spans="1:10" x14ac:dyDescent="0.2">
      <c r="B22" t="s">
        <v>621</v>
      </c>
      <c r="G22" s="791"/>
      <c r="H22" s="791"/>
      <c r="I22" s="791"/>
      <c r="J22" s="791"/>
    </row>
    <row r="23" spans="1:10" x14ac:dyDescent="0.2">
      <c r="C23" t="s">
        <v>622</v>
      </c>
      <c r="D23">
        <v>4</v>
      </c>
      <c r="E23">
        <v>4</v>
      </c>
      <c r="F23" s="616">
        <v>135881</v>
      </c>
      <c r="G23" s="792">
        <v>44609</v>
      </c>
      <c r="H23" s="792">
        <v>-518</v>
      </c>
      <c r="I23" s="792">
        <v>657541</v>
      </c>
      <c r="J23" s="792">
        <v>701632</v>
      </c>
    </row>
    <row r="24" spans="1:10" ht="24.75" customHeight="1" x14ac:dyDescent="0.2">
      <c r="B24" t="s">
        <v>628</v>
      </c>
      <c r="D24" s="617">
        <f>SUM(D23)</f>
        <v>4</v>
      </c>
      <c r="E24" s="617">
        <f t="shared" ref="E24:J24" si="4">SUM(E23)</f>
        <v>4</v>
      </c>
      <c r="F24" s="617">
        <f t="shared" si="4"/>
        <v>135881</v>
      </c>
      <c r="G24" s="789">
        <f t="shared" si="4"/>
        <v>44609</v>
      </c>
      <c r="H24" s="789">
        <f t="shared" si="4"/>
        <v>-518</v>
      </c>
      <c r="I24" s="789">
        <f t="shared" si="4"/>
        <v>657541</v>
      </c>
      <c r="J24" s="789">
        <f t="shared" si="4"/>
        <v>701632</v>
      </c>
    </row>
    <row r="25" spans="1:10" x14ac:dyDescent="0.2">
      <c r="A25" t="s">
        <v>629</v>
      </c>
      <c r="D25" s="614">
        <f>D24+D21</f>
        <v>27594.333333333332</v>
      </c>
      <c r="E25" s="614">
        <f t="shared" ref="E25:J25" si="5">E24+E21</f>
        <v>27658</v>
      </c>
      <c r="F25" s="614">
        <f t="shared" si="5"/>
        <v>3529161.62</v>
      </c>
      <c r="G25" s="789">
        <f t="shared" si="5"/>
        <v>11967230.795955401</v>
      </c>
      <c r="H25" s="789">
        <f t="shared" si="5"/>
        <v>-518</v>
      </c>
      <c r="I25" s="789">
        <f t="shared" si="5"/>
        <v>18795350.264044601</v>
      </c>
      <c r="J25" s="789">
        <f t="shared" si="5"/>
        <v>30762063.059999999</v>
      </c>
    </row>
    <row r="26" spans="1:10" x14ac:dyDescent="0.2">
      <c r="A26" t="s">
        <v>630</v>
      </c>
      <c r="D26" s="614">
        <f>D25+D15</f>
        <v>1020090.9166666667</v>
      </c>
      <c r="E26" s="614">
        <f t="shared" ref="E26:J26" si="6">E25+E15</f>
        <v>1030531</v>
      </c>
      <c r="F26" s="614">
        <f t="shared" si="6"/>
        <v>111301191.62</v>
      </c>
      <c r="G26" s="789">
        <f t="shared" si="6"/>
        <v>326557686.18254346</v>
      </c>
      <c r="H26" s="789">
        <f t="shared" si="6"/>
        <v>114321360.18999997</v>
      </c>
      <c r="I26" s="789">
        <f t="shared" si="6"/>
        <v>461123015.27404457</v>
      </c>
      <c r="J26" s="789">
        <f t="shared" si="6"/>
        <v>902002061.64658809</v>
      </c>
    </row>
    <row r="27" spans="1:10" x14ac:dyDescent="0.2">
      <c r="G27" s="791"/>
      <c r="H27" s="791"/>
      <c r="I27" s="791"/>
      <c r="J27" s="791"/>
    </row>
    <row r="28" spans="1:10" x14ac:dyDescent="0.2">
      <c r="A28" t="s">
        <v>631</v>
      </c>
      <c r="G28" s="791"/>
      <c r="H28" s="791"/>
      <c r="I28" s="791"/>
      <c r="J28" s="791"/>
    </row>
    <row r="29" spans="1:10" x14ac:dyDescent="0.2">
      <c r="C29" t="s">
        <v>632</v>
      </c>
      <c r="D29" s="614">
        <v>7</v>
      </c>
      <c r="E29" s="614">
        <v>7</v>
      </c>
      <c r="F29" s="614">
        <v>5850772</v>
      </c>
      <c r="G29" s="789">
        <v>2251638.0966950073</v>
      </c>
      <c r="H29" s="789">
        <v>0</v>
      </c>
      <c r="I29" s="789">
        <v>0</v>
      </c>
      <c r="J29" s="789">
        <v>2251638.0966950073</v>
      </c>
    </row>
    <row r="30" spans="1:10" x14ac:dyDescent="0.2">
      <c r="C30" t="s">
        <v>633</v>
      </c>
      <c r="D30" s="614">
        <v>0</v>
      </c>
      <c r="E30" s="614">
        <v>0</v>
      </c>
      <c r="F30" s="614">
        <v>0</v>
      </c>
      <c r="G30" s="789">
        <v>2624472</v>
      </c>
      <c r="H30" s="789">
        <v>0</v>
      </c>
      <c r="I30" s="789">
        <v>0</v>
      </c>
      <c r="J30" s="789">
        <v>2624472</v>
      </c>
    </row>
    <row r="31" spans="1:10" x14ac:dyDescent="0.2">
      <c r="C31" t="s">
        <v>634</v>
      </c>
      <c r="D31" s="614">
        <v>1</v>
      </c>
      <c r="E31" s="614">
        <v>1</v>
      </c>
      <c r="F31" s="614">
        <v>32451</v>
      </c>
      <c r="G31" s="789">
        <v>32791.273021554349</v>
      </c>
      <c r="H31" s="789">
        <v>1947.0600000000002</v>
      </c>
      <c r="I31" s="789">
        <v>0</v>
      </c>
      <c r="J31" s="789">
        <v>34738.333021554346</v>
      </c>
    </row>
    <row r="32" spans="1:10" x14ac:dyDescent="0.2">
      <c r="C32" t="s">
        <v>635</v>
      </c>
      <c r="D32" s="614">
        <v>581</v>
      </c>
      <c r="E32" s="614">
        <v>581</v>
      </c>
      <c r="F32" s="614">
        <v>41127326</v>
      </c>
      <c r="G32" s="789">
        <v>19428616.302041542</v>
      </c>
      <c r="H32" s="789">
        <v>0</v>
      </c>
      <c r="I32" s="789">
        <v>0</v>
      </c>
      <c r="J32" s="789">
        <v>19428616.302041542</v>
      </c>
    </row>
    <row r="33" spans="1:10" x14ac:dyDescent="0.2">
      <c r="B33" t="s">
        <v>636</v>
      </c>
      <c r="C33" t="s">
        <v>637</v>
      </c>
      <c r="D33" s="615">
        <f>SUM(D29:D32)</f>
        <v>589</v>
      </c>
      <c r="E33" s="615">
        <f t="shared" ref="E33:I33" si="7">SUM(E29:E32)</f>
        <v>589</v>
      </c>
      <c r="F33" s="615">
        <f t="shared" si="7"/>
        <v>47010549</v>
      </c>
      <c r="G33" s="790">
        <f t="shared" si="7"/>
        <v>24337517.671758104</v>
      </c>
      <c r="H33" s="790">
        <f t="shared" si="7"/>
        <v>1947.0600000000002</v>
      </c>
      <c r="I33" s="790">
        <f t="shared" si="7"/>
        <v>0</v>
      </c>
      <c r="J33" s="790">
        <f>SUM(J29:J32)</f>
        <v>24339464.731758103</v>
      </c>
    </row>
    <row r="34" spans="1:10" x14ac:dyDescent="0.2">
      <c r="G34" s="791"/>
      <c r="H34" s="791"/>
      <c r="I34" s="791"/>
      <c r="J34" s="791"/>
    </row>
    <row r="35" spans="1:10" x14ac:dyDescent="0.2">
      <c r="C35" t="s">
        <v>638</v>
      </c>
      <c r="D35" s="614">
        <v>2</v>
      </c>
      <c r="E35" s="614">
        <v>2</v>
      </c>
      <c r="F35" s="614">
        <v>346091</v>
      </c>
      <c r="G35" s="789">
        <v>26499</v>
      </c>
      <c r="H35" s="789">
        <v>0</v>
      </c>
      <c r="I35" s="789">
        <v>0</v>
      </c>
      <c r="J35" s="789">
        <v>26499</v>
      </c>
    </row>
    <row r="36" spans="1:10" x14ac:dyDescent="0.2">
      <c r="C36" t="s">
        <v>639</v>
      </c>
      <c r="D36" s="614">
        <v>3</v>
      </c>
      <c r="E36" s="614">
        <v>3</v>
      </c>
      <c r="F36" s="614">
        <v>129558</v>
      </c>
      <c r="G36" s="789">
        <v>75005</v>
      </c>
      <c r="H36" s="789">
        <v>0</v>
      </c>
      <c r="I36" s="789">
        <v>0</v>
      </c>
      <c r="J36" s="789">
        <v>75005</v>
      </c>
    </row>
    <row r="37" spans="1:10" x14ac:dyDescent="0.2">
      <c r="B37" t="s">
        <v>640</v>
      </c>
      <c r="C37" t="s">
        <v>637</v>
      </c>
      <c r="D37" s="615">
        <f>SUM(D35:D36)</f>
        <v>5</v>
      </c>
      <c r="E37" s="615">
        <f t="shared" ref="E37:J37" si="8">SUM(E35:E36)</f>
        <v>5</v>
      </c>
      <c r="F37" s="615">
        <f t="shared" si="8"/>
        <v>475649</v>
      </c>
      <c r="G37" s="790">
        <f t="shared" si="8"/>
        <v>101504</v>
      </c>
      <c r="H37" s="790">
        <f t="shared" si="8"/>
        <v>0</v>
      </c>
      <c r="I37" s="790">
        <f t="shared" si="8"/>
        <v>0</v>
      </c>
      <c r="J37" s="790">
        <f t="shared" si="8"/>
        <v>101504</v>
      </c>
    </row>
    <row r="38" spans="1:10" x14ac:dyDescent="0.2">
      <c r="G38" s="791"/>
      <c r="H38" s="791"/>
      <c r="I38" s="791"/>
      <c r="J38" s="791"/>
    </row>
    <row r="39" spans="1:10" x14ac:dyDescent="0.2">
      <c r="A39" t="s">
        <v>648</v>
      </c>
      <c r="D39" s="428">
        <f t="shared" ref="D39:J39" si="9">D37+D26+D33</f>
        <v>1020684.9166666667</v>
      </c>
      <c r="E39" s="428">
        <f t="shared" si="9"/>
        <v>1031125</v>
      </c>
      <c r="F39" s="428">
        <f t="shared" si="9"/>
        <v>158787389.62</v>
      </c>
      <c r="G39" s="789">
        <f t="shared" si="9"/>
        <v>350996707.85430157</v>
      </c>
      <c r="H39" s="789">
        <f t="shared" si="9"/>
        <v>114323307.24999997</v>
      </c>
      <c r="I39" s="789">
        <f t="shared" si="9"/>
        <v>461123015.27404457</v>
      </c>
      <c r="J39" s="789">
        <f t="shared" si="9"/>
        <v>926443030.3783462</v>
      </c>
    </row>
    <row r="40" spans="1:10" x14ac:dyDescent="0.2">
      <c r="G40" s="791"/>
      <c r="H40" s="791"/>
      <c r="I40" s="791"/>
      <c r="J40" s="791"/>
    </row>
    <row r="41" spans="1:10" x14ac:dyDescent="0.2">
      <c r="A41" t="s">
        <v>641</v>
      </c>
      <c r="D41" s="428">
        <f>D8+D18</f>
        <v>1019423.9166666667</v>
      </c>
      <c r="E41" s="428">
        <f t="shared" ref="E41:J41" si="10">E8+E18</f>
        <v>1029864</v>
      </c>
      <c r="F41" s="428">
        <f t="shared" si="10"/>
        <v>105323984</v>
      </c>
      <c r="G41" s="791">
        <f t="shared" si="10"/>
        <v>319083501.51393181</v>
      </c>
      <c r="H41" s="791">
        <f t="shared" si="10"/>
        <v>109589121.55999997</v>
      </c>
      <c r="I41" s="791">
        <f t="shared" si="10"/>
        <v>436258489.55000001</v>
      </c>
      <c r="J41" s="791">
        <f t="shared" si="10"/>
        <v>864931112.62393188</v>
      </c>
    </row>
    <row r="42" spans="1:10" x14ac:dyDescent="0.2">
      <c r="A42" t="s">
        <v>642</v>
      </c>
      <c r="D42" s="428">
        <f>D9+D10+D13+D19+D20+D23+D33+D37</f>
        <v>1261</v>
      </c>
      <c r="E42" s="428">
        <f t="shared" ref="E42:J42" si="11">E9+E10+E13+E19+E20+E23+E33+E37</f>
        <v>1261</v>
      </c>
      <c r="F42" s="428">
        <f t="shared" si="11"/>
        <v>53463405.619999997</v>
      </c>
      <c r="G42" s="791">
        <f t="shared" si="11"/>
        <v>31913206.340369746</v>
      </c>
      <c r="H42" s="791">
        <f t="shared" si="11"/>
        <v>4734185.6900000004</v>
      </c>
      <c r="I42" s="791">
        <f t="shared" si="11"/>
        <v>24864525.724044602</v>
      </c>
      <c r="J42" s="791">
        <f t="shared" si="11"/>
        <v>61511917.75441435</v>
      </c>
    </row>
    <row r="43" spans="1:10" x14ac:dyDescent="0.2">
      <c r="A43" t="s">
        <v>643</v>
      </c>
      <c r="D43" s="428">
        <f>D21+D11</f>
        <v>1020040.9166666667</v>
      </c>
      <c r="E43" s="428">
        <f t="shared" ref="E43:J43" si="12">E21+E11</f>
        <v>1030481</v>
      </c>
      <c r="F43" s="428">
        <f t="shared" si="12"/>
        <v>110581872.62</v>
      </c>
      <c r="G43" s="789">
        <f t="shared" si="12"/>
        <v>326183775.64049971</v>
      </c>
      <c r="H43" s="789">
        <f t="shared" si="12"/>
        <v>114217267.74999997</v>
      </c>
      <c r="I43" s="789">
        <f t="shared" si="12"/>
        <v>458070875.52404457</v>
      </c>
      <c r="J43" s="789">
        <f t="shared" si="12"/>
        <v>898471918.91454434</v>
      </c>
    </row>
    <row r="44" spans="1:10" x14ac:dyDescent="0.2">
      <c r="G44" s="791"/>
      <c r="H44" s="791"/>
      <c r="I44" s="791"/>
      <c r="J44" s="791"/>
    </row>
    <row r="45" spans="1:10" x14ac:dyDescent="0.2">
      <c r="A45" t="s">
        <v>644</v>
      </c>
      <c r="D45" s="428">
        <f>D33+D15</f>
        <v>993085.58333333337</v>
      </c>
      <c r="E45" s="428">
        <f t="shared" ref="E45:I45" si="13">E33+E15</f>
        <v>1003462</v>
      </c>
      <c r="F45" s="428">
        <f t="shared" si="13"/>
        <v>154782579</v>
      </c>
      <c r="G45" s="789">
        <f>G33+G15</f>
        <v>338927973.05834615</v>
      </c>
      <c r="H45" s="789">
        <f t="shared" si="13"/>
        <v>114323825.24999997</v>
      </c>
      <c r="I45" s="789">
        <f t="shared" si="13"/>
        <v>442327665.00999999</v>
      </c>
      <c r="J45" s="789">
        <f>J33+J15</f>
        <v>895579463.31834626</v>
      </c>
    </row>
    <row r="46" spans="1:10" x14ac:dyDescent="0.2">
      <c r="A46" t="s">
        <v>645</v>
      </c>
      <c r="D46" s="428">
        <f t="shared" ref="D46:J46" si="14">D37+D25</f>
        <v>27599.333333333332</v>
      </c>
      <c r="E46" s="428">
        <f t="shared" si="14"/>
        <v>27663</v>
      </c>
      <c r="F46" s="428">
        <f t="shared" si="14"/>
        <v>4004810.62</v>
      </c>
      <c r="G46" s="428">
        <f t="shared" si="14"/>
        <v>12068734.795955401</v>
      </c>
      <c r="H46" s="428">
        <f t="shared" si="14"/>
        <v>-518</v>
      </c>
      <c r="I46" s="428">
        <f t="shared" si="14"/>
        <v>18795350.264044601</v>
      </c>
      <c r="J46" s="428">
        <f t="shared" si="14"/>
        <v>30863567.059999999</v>
      </c>
    </row>
  </sheetData>
  <mergeCells count="3">
    <mergeCell ref="E1:I1"/>
    <mergeCell ref="E2:I2"/>
    <mergeCell ref="E3:I3"/>
  </mergeCells>
  <pageMargins left="0.25" right="0.21" top="0.63" bottom="0.75" header="0.18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M160"/>
  <sheetViews>
    <sheetView workbookViewId="0">
      <pane xSplit="7" ySplit="9" topLeftCell="H124" activePane="bottomRight" state="frozen"/>
      <selection pane="topRight" activeCell="H1" sqref="H1"/>
      <selection pane="bottomLeft" activeCell="A10" sqref="A10"/>
      <selection pane="bottomRight" activeCell="H148" sqref="H148"/>
    </sheetView>
  </sheetViews>
  <sheetFormatPr defaultRowHeight="12.75" x14ac:dyDescent="0.2"/>
  <cols>
    <col min="1" max="1" width="5.140625" bestFit="1" customWidth="1"/>
    <col min="4" max="4" width="10.140625" customWidth="1"/>
    <col min="5" max="5" width="26.5703125" customWidth="1"/>
    <col min="6" max="6" width="17" style="329" customWidth="1"/>
    <col min="7" max="7" width="3.140625" style="329" customWidth="1"/>
    <col min="8" max="8" width="11.85546875" style="870" customWidth="1"/>
    <col min="9" max="9" width="14.5703125" style="329" customWidth="1"/>
    <col min="10" max="10" width="3.28515625" style="329" customWidth="1"/>
    <col min="11" max="11" width="16" customWidth="1"/>
    <col min="12" max="12" width="11.28515625" bestFit="1" customWidth="1"/>
    <col min="13" max="13" width="14" bestFit="1" customWidth="1"/>
  </cols>
  <sheetData>
    <row r="5" spans="1:12" ht="20.25" x14ac:dyDescent="0.3">
      <c r="B5" s="893" t="s">
        <v>407</v>
      </c>
      <c r="C5" s="893"/>
      <c r="D5" s="893"/>
      <c r="E5" s="893"/>
      <c r="F5" s="893"/>
      <c r="G5" s="893"/>
      <c r="H5" s="893"/>
      <c r="I5" s="893"/>
      <c r="J5" s="893"/>
      <c r="K5" s="893"/>
    </row>
    <row r="7" spans="1:12" x14ac:dyDescent="0.2">
      <c r="F7" s="330" t="s">
        <v>3</v>
      </c>
      <c r="G7" s="330"/>
      <c r="H7" s="856" t="s">
        <v>4</v>
      </c>
      <c r="I7" s="330" t="s">
        <v>76</v>
      </c>
      <c r="J7" s="330"/>
      <c r="K7" s="3" t="s">
        <v>115</v>
      </c>
    </row>
    <row r="8" spans="1:12" x14ac:dyDescent="0.2">
      <c r="F8" s="330"/>
      <c r="G8" s="330"/>
      <c r="H8" s="856"/>
      <c r="I8" s="330"/>
      <c r="J8" s="330"/>
    </row>
    <row r="9" spans="1:12" x14ac:dyDescent="0.2">
      <c r="F9" s="295"/>
      <c r="G9" s="295"/>
      <c r="H9" s="856">
        <v>2017</v>
      </c>
      <c r="I9" s="295">
        <v>2017</v>
      </c>
      <c r="J9" s="295"/>
      <c r="K9" s="785" t="s">
        <v>755</v>
      </c>
    </row>
    <row r="10" spans="1:12" x14ac:dyDescent="0.2">
      <c r="F10"/>
      <c r="G10" s="465"/>
      <c r="H10" s="785"/>
      <c r="I10" s="465"/>
      <c r="J10" s="465"/>
    </row>
    <row r="11" spans="1:12" x14ac:dyDescent="0.2">
      <c r="F11"/>
      <c r="G11" s="466"/>
      <c r="H11" s="99"/>
      <c r="I11" s="466"/>
      <c r="J11" s="466"/>
    </row>
    <row r="12" spans="1:12" x14ac:dyDescent="0.2">
      <c r="C12" t="s">
        <v>392</v>
      </c>
      <c r="F12"/>
      <c r="G12" s="467"/>
      <c r="H12" s="860" t="s">
        <v>406</v>
      </c>
      <c r="I12" s="467"/>
      <c r="J12" s="467"/>
    </row>
    <row r="13" spans="1:12" x14ac:dyDescent="0.2">
      <c r="B13" t="s">
        <v>62</v>
      </c>
      <c r="C13" t="s">
        <v>7</v>
      </c>
      <c r="F13"/>
      <c r="G13" s="466"/>
      <c r="H13" s="99" t="s">
        <v>761</v>
      </c>
      <c r="I13" s="466" t="s">
        <v>406</v>
      </c>
      <c r="J13" s="466"/>
      <c r="L13" s="8"/>
    </row>
    <row r="14" spans="1:12" x14ac:dyDescent="0.2">
      <c r="A14">
        <v>16</v>
      </c>
      <c r="D14" t="s">
        <v>396</v>
      </c>
      <c r="F14"/>
      <c r="G14" s="346"/>
      <c r="H14" s="851" t="s">
        <v>762</v>
      </c>
      <c r="I14" s="468">
        <v>616992.94999999995</v>
      </c>
      <c r="J14" s="346"/>
      <c r="L14" s="8"/>
    </row>
    <row r="15" spans="1:12" x14ac:dyDescent="0.2">
      <c r="A15">
        <v>17</v>
      </c>
      <c r="F15"/>
      <c r="G15" s="468"/>
      <c r="H15" s="861"/>
      <c r="I15" s="468"/>
      <c r="J15" s="468"/>
      <c r="L15" s="8"/>
    </row>
    <row r="16" spans="1:12" x14ac:dyDescent="0.2">
      <c r="A16">
        <v>18</v>
      </c>
      <c r="D16" t="s">
        <v>24</v>
      </c>
      <c r="F16"/>
      <c r="G16" s="468"/>
      <c r="H16" s="861"/>
      <c r="I16" s="468"/>
      <c r="J16" s="468"/>
      <c r="L16" s="8"/>
    </row>
    <row r="17" spans="1:13" x14ac:dyDescent="0.2">
      <c r="A17">
        <v>19</v>
      </c>
      <c r="C17" s="275" t="s">
        <v>25</v>
      </c>
      <c r="D17" s="275" t="s">
        <v>11</v>
      </c>
      <c r="E17" s="275"/>
      <c r="F17"/>
      <c r="G17" s="346"/>
      <c r="H17" s="861"/>
      <c r="I17" s="346"/>
      <c r="J17" s="346"/>
      <c r="L17" s="8"/>
    </row>
    <row r="18" spans="1:13" x14ac:dyDescent="0.2">
      <c r="A18">
        <v>20</v>
      </c>
      <c r="C18" s="275"/>
      <c r="D18" s="275"/>
      <c r="E18" s="275" t="s">
        <v>26</v>
      </c>
      <c r="F18"/>
      <c r="G18" s="470"/>
      <c r="H18" s="862">
        <v>1.3299699999999999E-2</v>
      </c>
      <c r="I18" s="468">
        <v>1281.627511611506</v>
      </c>
      <c r="J18" s="346"/>
      <c r="L18" s="58"/>
    </row>
    <row r="19" spans="1:13" x14ac:dyDescent="0.2">
      <c r="A19">
        <v>21</v>
      </c>
      <c r="C19" s="275"/>
      <c r="D19" s="275"/>
      <c r="E19" s="275" t="s">
        <v>27</v>
      </c>
      <c r="F19"/>
      <c r="G19" s="204"/>
      <c r="H19" s="862">
        <v>1.3299699999999999E-2</v>
      </c>
      <c r="I19" s="468">
        <v>56228.119690784457</v>
      </c>
      <c r="J19" s="204"/>
      <c r="L19" s="8"/>
      <c r="M19" s="455"/>
    </row>
    <row r="20" spans="1:13" x14ac:dyDescent="0.2">
      <c r="A20">
        <v>22</v>
      </c>
      <c r="C20" s="275"/>
      <c r="D20" s="275"/>
      <c r="E20" s="275" t="s">
        <v>28</v>
      </c>
      <c r="F20"/>
      <c r="G20" s="310"/>
      <c r="H20" s="863">
        <v>1.3299699999999999E-2</v>
      </c>
      <c r="I20" s="844">
        <f>SUM(I18:I19)</f>
        <v>57509.747202395964</v>
      </c>
      <c r="J20" s="310"/>
      <c r="L20" s="8"/>
    </row>
    <row r="21" spans="1:13" x14ac:dyDescent="0.2">
      <c r="A21">
        <v>23</v>
      </c>
      <c r="F21"/>
      <c r="G21" s="468"/>
      <c r="H21" s="863"/>
      <c r="I21" s="468"/>
      <c r="J21" s="468"/>
      <c r="L21" s="8"/>
    </row>
    <row r="22" spans="1:13" x14ac:dyDescent="0.2">
      <c r="A22">
        <v>24</v>
      </c>
      <c r="C22" t="s">
        <v>29</v>
      </c>
      <c r="D22" t="s">
        <v>30</v>
      </c>
      <c r="F22"/>
      <c r="G22" s="468"/>
      <c r="H22" s="863"/>
      <c r="I22" s="468"/>
      <c r="J22" s="468"/>
      <c r="L22" s="8"/>
    </row>
    <row r="23" spans="1:13" x14ac:dyDescent="0.2">
      <c r="A23">
        <v>25</v>
      </c>
      <c r="E23" t="s">
        <v>26</v>
      </c>
      <c r="F23"/>
      <c r="G23" s="468"/>
      <c r="H23" s="862">
        <v>2.4941100000000001E-2</v>
      </c>
      <c r="I23" s="468">
        <v>24487.648498003433</v>
      </c>
      <c r="J23" s="468"/>
      <c r="L23" s="8"/>
    </row>
    <row r="24" spans="1:13" x14ac:dyDescent="0.2">
      <c r="A24">
        <v>26</v>
      </c>
      <c r="E24" t="s">
        <v>27</v>
      </c>
      <c r="F24"/>
      <c r="G24" s="468"/>
      <c r="H24" s="862">
        <v>2.4941100000000001E-2</v>
      </c>
      <c r="I24" s="468">
        <v>378239.79069244961</v>
      </c>
      <c r="J24" s="468"/>
      <c r="L24" s="8"/>
    </row>
    <row r="25" spans="1:13" x14ac:dyDescent="0.2">
      <c r="A25">
        <v>27</v>
      </c>
      <c r="E25" t="s">
        <v>28</v>
      </c>
      <c r="F25"/>
      <c r="G25" s="468"/>
      <c r="H25" s="863">
        <v>2.4941100000000001E-2</v>
      </c>
      <c r="I25" s="843">
        <f>SUM(I23:I24)</f>
        <v>402727.43919045303</v>
      </c>
      <c r="J25" s="468"/>
      <c r="L25" s="8"/>
    </row>
    <row r="26" spans="1:13" x14ac:dyDescent="0.2">
      <c r="A26">
        <v>28</v>
      </c>
      <c r="F26"/>
      <c r="G26" s="468"/>
      <c r="H26" s="863"/>
      <c r="I26" s="468"/>
      <c r="J26" s="468"/>
      <c r="L26" s="8"/>
    </row>
    <row r="27" spans="1:13" x14ac:dyDescent="0.2">
      <c r="A27">
        <v>29</v>
      </c>
      <c r="C27" t="s">
        <v>31</v>
      </c>
      <c r="D27" t="s">
        <v>32</v>
      </c>
      <c r="F27"/>
      <c r="G27" s="468"/>
      <c r="H27" s="863"/>
      <c r="I27" s="468"/>
      <c r="J27" s="468"/>
      <c r="L27" s="8"/>
    </row>
    <row r="28" spans="1:13" x14ac:dyDescent="0.2">
      <c r="A28">
        <v>30</v>
      </c>
      <c r="E28" t="s">
        <v>397</v>
      </c>
      <c r="F28"/>
      <c r="G28" s="468"/>
      <c r="H28" s="863"/>
      <c r="I28" s="468">
        <v>0</v>
      </c>
      <c r="J28" s="468"/>
      <c r="L28" s="8"/>
    </row>
    <row r="29" spans="1:13" x14ac:dyDescent="0.2">
      <c r="A29">
        <v>31</v>
      </c>
      <c r="E29" t="s">
        <v>398</v>
      </c>
      <c r="F29"/>
      <c r="G29" s="468"/>
      <c r="H29" s="863"/>
      <c r="I29" s="468">
        <v>0</v>
      </c>
      <c r="J29" s="468"/>
      <c r="L29" s="8"/>
    </row>
    <row r="30" spans="1:13" x14ac:dyDescent="0.2">
      <c r="A30">
        <v>32</v>
      </c>
      <c r="E30" t="s">
        <v>399</v>
      </c>
      <c r="F30"/>
      <c r="G30" s="468"/>
      <c r="H30" s="863"/>
      <c r="I30" s="468">
        <v>0</v>
      </c>
      <c r="J30" s="468"/>
      <c r="L30" s="8"/>
    </row>
    <row r="31" spans="1:13" x14ac:dyDescent="0.2">
      <c r="A31">
        <v>33</v>
      </c>
      <c r="E31" t="s">
        <v>26</v>
      </c>
      <c r="F31"/>
      <c r="G31" s="468"/>
      <c r="H31" s="862">
        <v>2.1406000000000001E-2</v>
      </c>
      <c r="I31" s="468">
        <v>912670.2875867018</v>
      </c>
      <c r="J31" s="468"/>
      <c r="L31" s="8"/>
    </row>
    <row r="32" spans="1:13" x14ac:dyDescent="0.2">
      <c r="A32">
        <v>34</v>
      </c>
      <c r="E32" t="s">
        <v>400</v>
      </c>
      <c r="F32"/>
      <c r="G32" s="468"/>
      <c r="H32" s="863"/>
      <c r="I32" s="468">
        <v>0</v>
      </c>
      <c r="J32" s="468"/>
      <c r="L32" s="8"/>
    </row>
    <row r="33" spans="1:12" x14ac:dyDescent="0.2">
      <c r="A33">
        <v>35</v>
      </c>
      <c r="E33" t="s">
        <v>401</v>
      </c>
      <c r="F33"/>
      <c r="G33" s="468"/>
      <c r="H33" s="863"/>
      <c r="I33" s="468">
        <v>0</v>
      </c>
      <c r="J33" s="468"/>
      <c r="L33" s="8"/>
    </row>
    <row r="34" spans="1:12" x14ac:dyDescent="0.2">
      <c r="A34">
        <v>36</v>
      </c>
      <c r="E34" t="s">
        <v>402</v>
      </c>
      <c r="F34"/>
      <c r="G34" s="468"/>
      <c r="H34" s="861"/>
      <c r="I34" s="468">
        <v>0</v>
      </c>
      <c r="J34" s="468"/>
      <c r="L34" s="8"/>
    </row>
    <row r="35" spans="1:12" x14ac:dyDescent="0.2">
      <c r="A35">
        <v>37</v>
      </c>
      <c r="E35" t="s">
        <v>27</v>
      </c>
      <c r="F35"/>
      <c r="G35" s="468"/>
      <c r="H35" s="862">
        <v>2.1406000000000001E-2</v>
      </c>
      <c r="I35" s="468">
        <v>32378504.946621377</v>
      </c>
      <c r="J35" s="468"/>
      <c r="L35" s="8"/>
    </row>
    <row r="36" spans="1:12" x14ac:dyDescent="0.2">
      <c r="A36">
        <v>38</v>
      </c>
      <c r="E36" t="s">
        <v>28</v>
      </c>
      <c r="F36"/>
      <c r="G36" s="468"/>
      <c r="H36" s="864">
        <v>2.1406000000000001E-2</v>
      </c>
      <c r="I36" s="843">
        <f>SUM(I28:I35)</f>
        <v>33291175.234208077</v>
      </c>
      <c r="J36" s="468"/>
      <c r="L36" s="8"/>
    </row>
    <row r="37" spans="1:12" x14ac:dyDescent="0.2">
      <c r="A37">
        <v>39</v>
      </c>
      <c r="F37"/>
      <c r="G37" s="468"/>
      <c r="H37" s="864"/>
      <c r="I37" s="468"/>
      <c r="J37" s="468"/>
      <c r="L37" s="8"/>
    </row>
    <row r="38" spans="1:12" x14ac:dyDescent="0.2">
      <c r="A38">
        <v>40</v>
      </c>
      <c r="C38" t="s">
        <v>33</v>
      </c>
      <c r="D38" t="s">
        <v>34</v>
      </c>
      <c r="F38"/>
      <c r="G38" s="468"/>
      <c r="H38" s="864"/>
      <c r="I38" s="468"/>
      <c r="J38" s="468"/>
      <c r="L38" s="8"/>
    </row>
    <row r="39" spans="1:12" x14ac:dyDescent="0.2">
      <c r="A39">
        <v>41</v>
      </c>
      <c r="E39" t="s">
        <v>26</v>
      </c>
      <c r="F39"/>
      <c r="G39" s="468"/>
      <c r="H39" s="865">
        <v>3.1815000000000003E-2</v>
      </c>
      <c r="I39" s="468">
        <v>0</v>
      </c>
      <c r="J39" s="468"/>
      <c r="L39" s="8"/>
    </row>
    <row r="40" spans="1:12" x14ac:dyDescent="0.2">
      <c r="A40">
        <v>42</v>
      </c>
      <c r="E40" t="s">
        <v>27</v>
      </c>
      <c r="F40"/>
      <c r="G40" s="468"/>
      <c r="H40" s="865">
        <v>3.1815000000000003E-2</v>
      </c>
      <c r="I40" s="468">
        <v>589936.92646389373</v>
      </c>
      <c r="J40" s="468"/>
      <c r="L40" s="8"/>
    </row>
    <row r="41" spans="1:12" x14ac:dyDescent="0.2">
      <c r="A41">
        <v>43</v>
      </c>
      <c r="E41" t="s">
        <v>28</v>
      </c>
      <c r="F41"/>
      <c r="G41" s="468"/>
      <c r="H41" s="864">
        <v>3.1815000000000003E-2</v>
      </c>
      <c r="I41" s="843">
        <f>SUM(I39:I40)</f>
        <v>589936.92646389373</v>
      </c>
      <c r="J41" s="468"/>
      <c r="L41" s="8"/>
    </row>
    <row r="42" spans="1:12" x14ac:dyDescent="0.2">
      <c r="A42">
        <v>44</v>
      </c>
      <c r="F42"/>
      <c r="G42" s="468"/>
      <c r="H42" s="864"/>
      <c r="I42" s="468"/>
      <c r="J42" s="468"/>
      <c r="L42" s="8"/>
    </row>
    <row r="43" spans="1:12" x14ac:dyDescent="0.2">
      <c r="A43">
        <v>45</v>
      </c>
      <c r="C43" t="s">
        <v>35</v>
      </c>
      <c r="D43" t="s">
        <v>36</v>
      </c>
      <c r="F43"/>
      <c r="G43" s="468"/>
      <c r="H43" s="864"/>
      <c r="I43" s="468"/>
      <c r="J43" s="468"/>
      <c r="L43" s="8"/>
    </row>
    <row r="44" spans="1:12" x14ac:dyDescent="0.2">
      <c r="A44">
        <v>46</v>
      </c>
      <c r="E44" t="s">
        <v>26</v>
      </c>
      <c r="F44"/>
      <c r="G44" s="468"/>
      <c r="H44" s="865">
        <v>3.3926999999999999E-2</v>
      </c>
      <c r="I44" s="468">
        <v>276721.01634351944</v>
      </c>
      <c r="J44" s="468"/>
      <c r="L44" s="8"/>
    </row>
    <row r="45" spans="1:12" x14ac:dyDescent="0.2">
      <c r="A45">
        <v>47</v>
      </c>
      <c r="E45" t="s">
        <v>27</v>
      </c>
      <c r="F45"/>
      <c r="G45" s="468"/>
      <c r="H45" s="865">
        <v>3.3926999999999999E-2</v>
      </c>
      <c r="I45" s="468">
        <v>3403696.4950590474</v>
      </c>
      <c r="J45" s="468"/>
      <c r="L45" s="8"/>
    </row>
    <row r="46" spans="1:12" x14ac:dyDescent="0.2">
      <c r="A46">
        <v>48</v>
      </c>
      <c r="E46" t="s">
        <v>28</v>
      </c>
      <c r="F46"/>
      <c r="G46" s="468"/>
      <c r="H46" s="864">
        <v>3.3926999999999999E-2</v>
      </c>
      <c r="I46" s="843">
        <f>SUM(I44:I45)</f>
        <v>3680417.5114025669</v>
      </c>
      <c r="J46" s="468"/>
      <c r="L46" s="8"/>
    </row>
    <row r="47" spans="1:12" x14ac:dyDescent="0.2">
      <c r="A47">
        <v>49</v>
      </c>
      <c r="F47"/>
      <c r="G47" s="468"/>
      <c r="H47" s="864"/>
      <c r="I47" s="468"/>
      <c r="J47" s="468"/>
      <c r="L47" s="8"/>
    </row>
    <row r="48" spans="1:12" x14ac:dyDescent="0.2">
      <c r="A48">
        <v>50</v>
      </c>
      <c r="C48" t="s">
        <v>37</v>
      </c>
      <c r="D48" t="s">
        <v>38</v>
      </c>
      <c r="F48"/>
      <c r="G48" s="468"/>
      <c r="H48" s="864"/>
      <c r="I48" s="468"/>
      <c r="J48" s="468"/>
      <c r="L48" s="8"/>
    </row>
    <row r="49" spans="1:12" x14ac:dyDescent="0.2">
      <c r="A49">
        <v>51</v>
      </c>
      <c r="E49" t="s">
        <v>26</v>
      </c>
      <c r="F49"/>
      <c r="G49" s="468"/>
      <c r="H49" s="865">
        <v>3.422E-2</v>
      </c>
      <c r="I49" s="468">
        <v>668780.01753307739</v>
      </c>
      <c r="J49" s="468"/>
      <c r="L49" s="8"/>
    </row>
    <row r="50" spans="1:12" x14ac:dyDescent="0.2">
      <c r="A50">
        <v>52</v>
      </c>
      <c r="E50" t="s">
        <v>27</v>
      </c>
      <c r="F50"/>
      <c r="G50" s="468"/>
      <c r="H50" s="865">
        <v>3.422E-2</v>
      </c>
      <c r="I50" s="468">
        <v>13245570.193021748</v>
      </c>
      <c r="J50" s="468"/>
      <c r="L50" s="8"/>
    </row>
    <row r="51" spans="1:12" x14ac:dyDescent="0.2">
      <c r="A51">
        <v>53</v>
      </c>
      <c r="E51" t="s">
        <v>28</v>
      </c>
      <c r="F51"/>
      <c r="G51" s="468"/>
      <c r="H51" s="864">
        <v>3.422E-2</v>
      </c>
      <c r="I51" s="843">
        <f>SUM(I49:I50)</f>
        <v>13914350.210554825</v>
      </c>
      <c r="J51" s="468"/>
      <c r="L51" s="8"/>
    </row>
    <row r="52" spans="1:12" x14ac:dyDescent="0.2">
      <c r="A52">
        <v>54</v>
      </c>
      <c r="F52"/>
      <c r="G52" s="468"/>
      <c r="H52" s="864"/>
      <c r="I52" s="468"/>
      <c r="J52" s="468"/>
      <c r="L52" s="8"/>
    </row>
    <row r="53" spans="1:12" x14ac:dyDescent="0.2">
      <c r="A53">
        <v>55</v>
      </c>
      <c r="C53" t="s">
        <v>39</v>
      </c>
      <c r="D53" t="s">
        <v>40</v>
      </c>
      <c r="F53"/>
      <c r="G53" s="468"/>
      <c r="H53" s="864"/>
      <c r="I53" s="468"/>
      <c r="J53" s="468"/>
      <c r="L53" s="8"/>
    </row>
    <row r="54" spans="1:12" x14ac:dyDescent="0.2">
      <c r="A54">
        <v>56</v>
      </c>
      <c r="E54" t="s">
        <v>26</v>
      </c>
      <c r="F54"/>
      <c r="G54" s="468"/>
      <c r="H54" s="865">
        <v>3.841E-2</v>
      </c>
      <c r="I54" s="468">
        <v>380582.06968840392</v>
      </c>
      <c r="J54" s="468"/>
      <c r="L54" s="8"/>
    </row>
    <row r="55" spans="1:12" x14ac:dyDescent="0.2">
      <c r="A55">
        <v>57</v>
      </c>
      <c r="E55" t="s">
        <v>27</v>
      </c>
      <c r="F55"/>
      <c r="G55" s="468"/>
      <c r="H55" s="865">
        <v>3.841E-2</v>
      </c>
      <c r="I55" s="468">
        <v>12004239.641113888</v>
      </c>
      <c r="J55" s="468"/>
      <c r="L55" s="8"/>
    </row>
    <row r="56" spans="1:12" x14ac:dyDescent="0.2">
      <c r="A56">
        <v>58</v>
      </c>
      <c r="E56" t="s">
        <v>28</v>
      </c>
      <c r="F56"/>
      <c r="G56" s="468"/>
      <c r="H56" s="864">
        <v>3.841E-2</v>
      </c>
      <c r="I56" s="843">
        <f>SUM(I54:I55)</f>
        <v>12384821.710802292</v>
      </c>
      <c r="J56" s="468"/>
      <c r="L56" s="8"/>
    </row>
    <row r="57" spans="1:12" x14ac:dyDescent="0.2">
      <c r="A57">
        <v>59</v>
      </c>
      <c r="F57"/>
      <c r="G57" s="468"/>
      <c r="H57" s="864"/>
      <c r="I57" s="468"/>
      <c r="J57" s="468"/>
      <c r="L57" s="8"/>
    </row>
    <row r="58" spans="1:12" x14ac:dyDescent="0.2">
      <c r="A58">
        <v>60</v>
      </c>
      <c r="C58" t="s">
        <v>41</v>
      </c>
      <c r="D58" t="s">
        <v>42</v>
      </c>
      <c r="F58"/>
      <c r="G58" s="468"/>
      <c r="H58" s="864"/>
      <c r="I58" s="468"/>
      <c r="J58" s="468"/>
      <c r="L58" s="8"/>
    </row>
    <row r="59" spans="1:12" x14ac:dyDescent="0.2">
      <c r="A59">
        <v>61</v>
      </c>
      <c r="E59" t="s">
        <v>26</v>
      </c>
      <c r="F59"/>
      <c r="G59" s="468"/>
      <c r="H59" s="865">
        <v>3.1449999999999999E-2</v>
      </c>
      <c r="I59" s="468">
        <v>24246.136643531572</v>
      </c>
      <c r="J59" s="468"/>
      <c r="L59" s="8"/>
    </row>
    <row r="60" spans="1:12" x14ac:dyDescent="0.2">
      <c r="A60">
        <v>62</v>
      </c>
      <c r="E60" t="s">
        <v>27</v>
      </c>
      <c r="F60"/>
      <c r="G60" s="468"/>
      <c r="H60" s="865">
        <v>3.1449999999999999E-2</v>
      </c>
      <c r="I60" s="468">
        <v>423792.76999271824</v>
      </c>
      <c r="J60" s="468"/>
      <c r="L60" s="8"/>
    </row>
    <row r="61" spans="1:12" x14ac:dyDescent="0.2">
      <c r="A61">
        <v>63</v>
      </c>
      <c r="E61" t="s">
        <v>28</v>
      </c>
      <c r="F61"/>
      <c r="G61" s="468"/>
      <c r="H61" s="864">
        <v>3.1449999999999999E-2</v>
      </c>
      <c r="I61" s="843">
        <f>SUM(I59:I60)</f>
        <v>448038.9066362498</v>
      </c>
      <c r="J61" s="468"/>
      <c r="L61" s="8"/>
    </row>
    <row r="62" spans="1:12" x14ac:dyDescent="0.2">
      <c r="A62">
        <v>64</v>
      </c>
      <c r="F62"/>
      <c r="G62" s="467"/>
      <c r="H62" s="864"/>
      <c r="I62" s="467"/>
      <c r="J62" s="467"/>
    </row>
    <row r="63" spans="1:12" x14ac:dyDescent="0.2">
      <c r="A63">
        <v>65</v>
      </c>
      <c r="C63" t="s">
        <v>43</v>
      </c>
      <c r="D63" t="s">
        <v>23</v>
      </c>
      <c r="F63"/>
      <c r="G63" s="467"/>
      <c r="H63" s="864"/>
      <c r="I63" s="467"/>
      <c r="J63" s="467"/>
    </row>
    <row r="64" spans="1:12" x14ac:dyDescent="0.2">
      <c r="A64">
        <v>66</v>
      </c>
      <c r="E64" t="s">
        <v>26</v>
      </c>
      <c r="F64"/>
      <c r="G64" s="468"/>
      <c r="H64" s="865">
        <v>7.7531799999999998E-2</v>
      </c>
      <c r="I64" s="468">
        <v>4438.8706943385578</v>
      </c>
      <c r="J64" s="468"/>
    </row>
    <row r="65" spans="1:11" x14ac:dyDescent="0.2">
      <c r="A65">
        <v>67</v>
      </c>
      <c r="E65" t="s">
        <v>27</v>
      </c>
      <c r="F65"/>
      <c r="G65" s="468"/>
      <c r="H65" s="865">
        <v>7.7531799999999998E-2</v>
      </c>
      <c r="I65" s="468">
        <v>125434.08432000673</v>
      </c>
      <c r="J65" s="468"/>
    </row>
    <row r="66" spans="1:11" x14ac:dyDescent="0.2">
      <c r="A66">
        <v>68</v>
      </c>
      <c r="E66" t="s">
        <v>28</v>
      </c>
      <c r="F66"/>
      <c r="G66" s="467"/>
      <c r="H66" s="864">
        <v>7.7531799999999998E-2</v>
      </c>
      <c r="I66" s="840">
        <f>SUM(I64:I65)</f>
        <v>129872.95501434529</v>
      </c>
      <c r="J66" s="467"/>
    </row>
    <row r="67" spans="1:11" x14ac:dyDescent="0.2">
      <c r="A67">
        <v>69</v>
      </c>
      <c r="F67"/>
      <c r="G67" s="467"/>
      <c r="H67" s="864"/>
      <c r="I67" s="467"/>
      <c r="J67" s="467"/>
    </row>
    <row r="68" spans="1:11" x14ac:dyDescent="0.2">
      <c r="A68">
        <v>70</v>
      </c>
      <c r="C68" t="s">
        <v>207</v>
      </c>
      <c r="D68" t="s">
        <v>23</v>
      </c>
      <c r="F68"/>
      <c r="G68" s="467"/>
      <c r="H68" s="864"/>
      <c r="I68" s="467"/>
      <c r="J68" s="467"/>
    </row>
    <row r="69" spans="1:11" x14ac:dyDescent="0.2">
      <c r="A69">
        <v>71</v>
      </c>
      <c r="E69" t="s">
        <v>26</v>
      </c>
      <c r="F69"/>
      <c r="G69" s="467"/>
      <c r="H69" s="865">
        <v>6.6699999999999995E-2</v>
      </c>
      <c r="I69" s="468">
        <v>428.23164539537555</v>
      </c>
      <c r="J69" s="467"/>
    </row>
    <row r="70" spans="1:11" x14ac:dyDescent="0.2">
      <c r="A70">
        <v>72</v>
      </c>
      <c r="E70" t="s">
        <v>27</v>
      </c>
      <c r="F70"/>
      <c r="G70" s="468"/>
      <c r="H70" s="865">
        <v>6.6699999999999995E-2</v>
      </c>
      <c r="I70" s="468">
        <v>17727.085496447678</v>
      </c>
      <c r="J70" s="468"/>
    </row>
    <row r="71" spans="1:11" x14ac:dyDescent="0.2">
      <c r="A71">
        <v>73</v>
      </c>
      <c r="E71" t="s">
        <v>28</v>
      </c>
      <c r="F71"/>
      <c r="G71" s="467"/>
      <c r="H71" s="866">
        <v>6.6699999999999995E-2</v>
      </c>
      <c r="I71" s="840">
        <f>SUM(I69:I70)</f>
        <v>18155.317141843054</v>
      </c>
      <c r="J71" s="467"/>
    </row>
    <row r="72" spans="1:11" x14ac:dyDescent="0.2">
      <c r="A72">
        <v>74</v>
      </c>
      <c r="F72"/>
      <c r="G72" s="467"/>
      <c r="H72" s="866"/>
      <c r="I72" s="467"/>
      <c r="J72" s="467"/>
    </row>
    <row r="73" spans="1:11" x14ac:dyDescent="0.2">
      <c r="A73">
        <v>75</v>
      </c>
      <c r="C73" t="s">
        <v>509</v>
      </c>
      <c r="F73"/>
      <c r="G73" s="468"/>
      <c r="H73" s="867"/>
      <c r="I73" s="468">
        <v>-6056221</v>
      </c>
      <c r="J73" s="468"/>
    </row>
    <row r="74" spans="1:11" x14ac:dyDescent="0.2">
      <c r="A74">
        <v>76</v>
      </c>
      <c r="F74"/>
      <c r="G74" s="467"/>
      <c r="H74" s="864"/>
      <c r="I74" s="467"/>
      <c r="J74" s="467"/>
    </row>
    <row r="75" spans="1:11" x14ac:dyDescent="0.2">
      <c r="A75">
        <v>77</v>
      </c>
      <c r="F75"/>
      <c r="G75" s="467"/>
      <c r="H75" s="864"/>
      <c r="I75" s="467"/>
      <c r="J75" s="467"/>
    </row>
    <row r="76" spans="1:11" ht="13.5" thickBot="1" x14ac:dyDescent="0.25">
      <c r="A76">
        <v>78</v>
      </c>
      <c r="D76" t="s">
        <v>403</v>
      </c>
      <c r="F76"/>
      <c r="G76" s="467"/>
      <c r="H76" s="864"/>
      <c r="I76" s="845">
        <f>I73+I71+I66+I61+I56+I51+I46+I41+I36+I25+I20</f>
        <v>58860784.95861695</v>
      </c>
      <c r="J76" s="467"/>
      <c r="K76" s="428"/>
    </row>
    <row r="77" spans="1:11" ht="13.5" thickTop="1" x14ac:dyDescent="0.2">
      <c r="A77">
        <v>79</v>
      </c>
      <c r="F77"/>
      <c r="G77" s="467"/>
      <c r="H77" s="864"/>
      <c r="I77" s="467"/>
      <c r="J77" s="467"/>
    </row>
    <row r="78" spans="1:11" x14ac:dyDescent="0.2">
      <c r="A78">
        <v>77</v>
      </c>
      <c r="B78" t="s">
        <v>393</v>
      </c>
      <c r="F78"/>
      <c r="G78" s="467"/>
      <c r="H78" s="864"/>
      <c r="I78" s="467"/>
      <c r="J78" s="467"/>
    </row>
    <row r="79" spans="1:11" x14ac:dyDescent="0.2">
      <c r="A79">
        <v>78</v>
      </c>
      <c r="C79" t="s">
        <v>44</v>
      </c>
      <c r="D79" t="s">
        <v>11</v>
      </c>
      <c r="F79"/>
      <c r="G79" s="467"/>
      <c r="H79" s="864"/>
      <c r="I79" s="467"/>
      <c r="J79" s="467"/>
    </row>
    <row r="80" spans="1:11" x14ac:dyDescent="0.2">
      <c r="A80">
        <v>79</v>
      </c>
      <c r="E80" t="s">
        <v>394</v>
      </c>
      <c r="F80"/>
      <c r="G80" s="468"/>
      <c r="H80" s="865">
        <v>0</v>
      </c>
      <c r="I80" s="468">
        <v>0</v>
      </c>
      <c r="J80" s="468"/>
    </row>
    <row r="81" spans="1:10" x14ac:dyDescent="0.2">
      <c r="A81">
        <v>80</v>
      </c>
      <c r="E81" t="s">
        <v>395</v>
      </c>
      <c r="F81"/>
      <c r="G81" s="468"/>
      <c r="H81" s="865">
        <v>0</v>
      </c>
      <c r="I81" s="468">
        <v>0</v>
      </c>
      <c r="J81" s="468"/>
    </row>
    <row r="82" spans="1:10" x14ac:dyDescent="0.2">
      <c r="A82">
        <v>81</v>
      </c>
      <c r="E82" t="s">
        <v>28</v>
      </c>
      <c r="F82"/>
      <c r="G82" s="467"/>
      <c r="H82" s="864">
        <v>0</v>
      </c>
      <c r="I82" s="840">
        <v>0</v>
      </c>
      <c r="J82" s="467"/>
    </row>
    <row r="83" spans="1:10" x14ac:dyDescent="0.2">
      <c r="A83">
        <v>82</v>
      </c>
      <c r="F83"/>
      <c r="G83" s="467"/>
      <c r="H83" s="864"/>
      <c r="I83" s="467"/>
      <c r="J83" s="467"/>
    </row>
    <row r="84" spans="1:10" x14ac:dyDescent="0.2">
      <c r="A84">
        <v>83</v>
      </c>
      <c r="C84" t="s">
        <v>45</v>
      </c>
      <c r="D84" t="s">
        <v>30</v>
      </c>
      <c r="F84"/>
      <c r="G84" s="467"/>
      <c r="H84" s="864"/>
      <c r="I84" s="467"/>
      <c r="J84" s="467"/>
    </row>
    <row r="85" spans="1:10" x14ac:dyDescent="0.2">
      <c r="A85">
        <v>84</v>
      </c>
      <c r="E85" t="s">
        <v>394</v>
      </c>
      <c r="F85"/>
      <c r="G85" s="468"/>
      <c r="H85" s="864">
        <v>2.1386200000000001E-2</v>
      </c>
      <c r="I85" s="468">
        <v>7205.8065449158757</v>
      </c>
      <c r="J85" s="468"/>
    </row>
    <row r="86" spans="1:10" x14ac:dyDescent="0.2">
      <c r="A86">
        <v>85</v>
      </c>
      <c r="E86" t="s">
        <v>395</v>
      </c>
      <c r="F86"/>
      <c r="G86" s="468"/>
      <c r="H86" s="865">
        <v>2.1386200000000001E-2</v>
      </c>
      <c r="I86" s="468">
        <v>616692.43623584905</v>
      </c>
      <c r="J86" s="468"/>
    </row>
    <row r="87" spans="1:10" x14ac:dyDescent="0.2">
      <c r="A87">
        <v>86</v>
      </c>
      <c r="E87" t="s">
        <v>391</v>
      </c>
      <c r="F87"/>
      <c r="G87" s="468"/>
      <c r="H87" s="865">
        <v>2.1386200000000001E-2</v>
      </c>
      <c r="I87" s="468">
        <v>1245709.7425661273</v>
      </c>
      <c r="J87" s="468"/>
    </row>
    <row r="88" spans="1:10" x14ac:dyDescent="0.2">
      <c r="A88">
        <v>87</v>
      </c>
      <c r="E88" t="s">
        <v>28</v>
      </c>
      <c r="F88"/>
      <c r="G88" s="467"/>
      <c r="H88" s="864">
        <v>2.1386200000000001E-2</v>
      </c>
      <c r="I88" s="840">
        <f>SUM(I85:I87)</f>
        <v>1869607.9853468924</v>
      </c>
      <c r="J88" s="467"/>
    </row>
    <row r="89" spans="1:10" x14ac:dyDescent="0.2">
      <c r="A89">
        <v>88</v>
      </c>
      <c r="F89"/>
      <c r="G89" s="467"/>
      <c r="H89" s="864"/>
      <c r="I89" s="467"/>
      <c r="J89" s="467"/>
    </row>
    <row r="90" spans="1:10" x14ac:dyDescent="0.2">
      <c r="A90">
        <v>89</v>
      </c>
      <c r="C90" t="s">
        <v>46</v>
      </c>
      <c r="D90" t="s">
        <v>47</v>
      </c>
      <c r="F90"/>
      <c r="G90" s="467"/>
      <c r="H90" s="864"/>
      <c r="I90" s="467"/>
      <c r="J90" s="467"/>
    </row>
    <row r="91" spans="1:10" x14ac:dyDescent="0.2">
      <c r="A91">
        <v>90</v>
      </c>
      <c r="E91" t="s">
        <v>394</v>
      </c>
      <c r="F91"/>
      <c r="G91" s="468"/>
      <c r="H91" s="864">
        <v>0.10836759999999999</v>
      </c>
      <c r="I91" s="468">
        <v>22833.793314661383</v>
      </c>
      <c r="J91" s="468"/>
    </row>
    <row r="92" spans="1:10" x14ac:dyDescent="0.2">
      <c r="A92">
        <v>91</v>
      </c>
      <c r="E92" t="s">
        <v>395</v>
      </c>
      <c r="F92"/>
      <c r="G92" s="468"/>
      <c r="H92" s="865">
        <v>0.10836759999999999</v>
      </c>
      <c r="I92" s="468">
        <v>1426318.5811540587</v>
      </c>
      <c r="J92" s="468"/>
    </row>
    <row r="93" spans="1:10" x14ac:dyDescent="0.2">
      <c r="A93">
        <v>92</v>
      </c>
      <c r="E93" t="s">
        <v>391</v>
      </c>
      <c r="F93"/>
      <c r="G93" s="468"/>
      <c r="H93" s="865">
        <v>0.10836759999999999</v>
      </c>
      <c r="I93" s="468">
        <v>6662798.3768904507</v>
      </c>
      <c r="J93" s="468"/>
    </row>
    <row r="94" spans="1:10" x14ac:dyDescent="0.2">
      <c r="A94">
        <v>93</v>
      </c>
      <c r="E94" t="s">
        <v>28</v>
      </c>
      <c r="F94"/>
      <c r="G94" s="467"/>
      <c r="H94" s="864">
        <v>0.10836759999999999</v>
      </c>
      <c r="I94" s="840">
        <f>SUM(I91:I93)</f>
        <v>8111950.7513591703</v>
      </c>
      <c r="J94" s="467"/>
    </row>
    <row r="95" spans="1:10" x14ac:dyDescent="0.2">
      <c r="A95">
        <v>94</v>
      </c>
      <c r="F95"/>
      <c r="G95" s="467"/>
      <c r="H95" s="864"/>
      <c r="I95" s="467"/>
      <c r="J95" s="467"/>
    </row>
    <row r="96" spans="1:10" x14ac:dyDescent="0.2">
      <c r="F96"/>
      <c r="G96" s="467"/>
      <c r="H96" s="864"/>
      <c r="I96" s="467"/>
      <c r="J96" s="467"/>
    </row>
    <row r="97" spans="1:10" x14ac:dyDescent="0.2">
      <c r="F97"/>
      <c r="G97" s="467"/>
      <c r="H97" s="864"/>
      <c r="I97" s="467"/>
      <c r="J97" s="467"/>
    </row>
    <row r="98" spans="1:10" x14ac:dyDescent="0.2">
      <c r="A98">
        <v>95</v>
      </c>
      <c r="C98" t="s">
        <v>48</v>
      </c>
      <c r="D98" t="s">
        <v>49</v>
      </c>
      <c r="F98"/>
      <c r="G98" s="467"/>
      <c r="H98" s="864"/>
      <c r="I98" s="467"/>
      <c r="J98" s="467"/>
    </row>
    <row r="99" spans="1:10" x14ac:dyDescent="0.2">
      <c r="A99">
        <v>96</v>
      </c>
      <c r="E99" t="s">
        <v>394</v>
      </c>
      <c r="F99"/>
      <c r="G99" s="468"/>
      <c r="H99" s="864">
        <v>8.0225000000000005E-2</v>
      </c>
      <c r="I99" s="468">
        <v>196525.80463294772</v>
      </c>
      <c r="J99" s="468"/>
    </row>
    <row r="100" spans="1:10" x14ac:dyDescent="0.2">
      <c r="A100">
        <v>97</v>
      </c>
      <c r="E100" t="s">
        <v>395</v>
      </c>
      <c r="F100"/>
      <c r="G100" s="468"/>
      <c r="H100" s="865">
        <v>8.0225000000000005E-2</v>
      </c>
      <c r="I100" s="468">
        <v>3994045.2858482013</v>
      </c>
      <c r="J100" s="468"/>
    </row>
    <row r="101" spans="1:10" x14ac:dyDescent="0.2">
      <c r="A101">
        <v>98</v>
      </c>
      <c r="E101" t="s">
        <v>391</v>
      </c>
      <c r="F101"/>
      <c r="G101" s="468"/>
      <c r="H101" s="865">
        <v>8.0225000000000005E-2</v>
      </c>
      <c r="I101" s="468">
        <v>0</v>
      </c>
      <c r="J101" s="468"/>
    </row>
    <row r="102" spans="1:10" x14ac:dyDescent="0.2">
      <c r="A102">
        <v>99</v>
      </c>
      <c r="E102" t="s">
        <v>28</v>
      </c>
      <c r="F102"/>
      <c r="G102" s="467"/>
      <c r="H102" s="864">
        <v>8.0225000000000005E-2</v>
      </c>
      <c r="I102" s="840">
        <f>SUM(I99:I101)</f>
        <v>4190571.090481149</v>
      </c>
      <c r="J102" s="467"/>
    </row>
    <row r="103" spans="1:10" x14ac:dyDescent="0.2">
      <c r="A103">
        <v>100</v>
      </c>
      <c r="F103"/>
      <c r="G103" s="467"/>
      <c r="H103" s="864"/>
      <c r="I103" s="467"/>
      <c r="J103" s="467"/>
    </row>
    <row r="104" spans="1:10" x14ac:dyDescent="0.2">
      <c r="A104">
        <v>101</v>
      </c>
      <c r="C104" t="s">
        <v>50</v>
      </c>
      <c r="D104" t="s">
        <v>51</v>
      </c>
      <c r="F104"/>
      <c r="G104" s="467"/>
      <c r="H104" s="864">
        <v>4.9190699999999997E-2</v>
      </c>
      <c r="I104" s="467"/>
      <c r="J104" s="467"/>
    </row>
    <row r="105" spans="1:10" x14ac:dyDescent="0.2">
      <c r="A105">
        <v>102</v>
      </c>
      <c r="E105" t="s">
        <v>394</v>
      </c>
      <c r="F105"/>
      <c r="G105" s="468"/>
      <c r="H105" s="865">
        <v>4.9190699999999997E-2</v>
      </c>
      <c r="I105" s="468">
        <v>608.58192942299979</v>
      </c>
      <c r="J105" s="468"/>
    </row>
    <row r="106" spans="1:10" x14ac:dyDescent="0.2">
      <c r="A106">
        <v>103</v>
      </c>
      <c r="E106" t="s">
        <v>395</v>
      </c>
      <c r="F106"/>
      <c r="G106" s="468"/>
      <c r="H106" s="865">
        <v>4.9190699999999997E-2</v>
      </c>
      <c r="I106" s="468">
        <v>2214.8614420140002</v>
      </c>
      <c r="J106" s="468"/>
    </row>
    <row r="107" spans="1:10" x14ac:dyDescent="0.2">
      <c r="A107">
        <v>104</v>
      </c>
      <c r="E107" t="s">
        <v>28</v>
      </c>
      <c r="F107"/>
      <c r="G107" s="467"/>
      <c r="H107" s="864">
        <v>4.9190699999999997E-2</v>
      </c>
      <c r="I107" s="840">
        <f>SUM(I105:I106)</f>
        <v>2823.4433714369998</v>
      </c>
      <c r="J107" s="467"/>
    </row>
    <row r="108" spans="1:10" x14ac:dyDescent="0.2">
      <c r="A108">
        <v>105</v>
      </c>
      <c r="F108"/>
      <c r="G108" s="467"/>
      <c r="H108" s="864"/>
      <c r="I108" s="467"/>
      <c r="J108" s="467"/>
    </row>
    <row r="109" spans="1:10" x14ac:dyDescent="0.2">
      <c r="A109">
        <v>106</v>
      </c>
      <c r="C109" t="s">
        <v>52</v>
      </c>
      <c r="D109" t="s">
        <v>53</v>
      </c>
      <c r="F109"/>
      <c r="G109" s="467"/>
      <c r="H109" s="864"/>
      <c r="I109" s="467"/>
      <c r="J109" s="467"/>
    </row>
    <row r="110" spans="1:10" x14ac:dyDescent="0.2">
      <c r="A110">
        <v>107</v>
      </c>
      <c r="E110" t="s">
        <v>394</v>
      </c>
      <c r="F110"/>
      <c r="G110" s="468"/>
      <c r="H110" s="864">
        <v>7.6510300000000003E-2</v>
      </c>
      <c r="I110" s="468">
        <v>197707.26753157852</v>
      </c>
      <c r="J110" s="468"/>
    </row>
    <row r="111" spans="1:10" x14ac:dyDescent="0.2">
      <c r="A111">
        <v>108</v>
      </c>
      <c r="E111" t="s">
        <v>395</v>
      </c>
      <c r="F111"/>
      <c r="G111" s="468"/>
      <c r="H111" s="865">
        <v>7.6510300000000003E-2</v>
      </c>
      <c r="I111" s="468">
        <v>2494616.9372656913</v>
      </c>
      <c r="J111" s="468"/>
    </row>
    <row r="112" spans="1:10" x14ac:dyDescent="0.2">
      <c r="A112">
        <v>109</v>
      </c>
      <c r="E112" t="s">
        <v>391</v>
      </c>
      <c r="F112"/>
      <c r="G112" s="468"/>
      <c r="H112" s="865">
        <v>7.6510300000000003E-2</v>
      </c>
      <c r="I112" s="468">
        <v>0</v>
      </c>
      <c r="J112" s="468"/>
    </row>
    <row r="113" spans="1:10" x14ac:dyDescent="0.2">
      <c r="A113">
        <v>110</v>
      </c>
      <c r="E113" t="s">
        <v>28</v>
      </c>
      <c r="F113"/>
      <c r="G113" s="467"/>
      <c r="H113" s="864">
        <v>7.6510300000000003E-2</v>
      </c>
      <c r="I113" s="840">
        <f>SUM(I110:I112)</f>
        <v>2692324.2047972698</v>
      </c>
      <c r="J113" s="467"/>
    </row>
    <row r="114" spans="1:10" x14ac:dyDescent="0.2">
      <c r="A114">
        <v>111</v>
      </c>
      <c r="F114"/>
      <c r="G114" s="467"/>
      <c r="H114" s="864"/>
      <c r="I114" s="467"/>
      <c r="J114" s="467"/>
    </row>
    <row r="115" spans="1:10" x14ac:dyDescent="0.2">
      <c r="A115">
        <v>112</v>
      </c>
      <c r="C115" t="s">
        <v>54</v>
      </c>
      <c r="D115" t="s">
        <v>55</v>
      </c>
      <c r="F115"/>
      <c r="G115" s="467"/>
      <c r="H115" s="864"/>
      <c r="I115" s="467"/>
      <c r="J115" s="467"/>
    </row>
    <row r="116" spans="1:10" x14ac:dyDescent="0.2">
      <c r="A116">
        <v>113</v>
      </c>
      <c r="E116" t="s">
        <v>394</v>
      </c>
      <c r="F116"/>
      <c r="G116" s="468"/>
      <c r="H116" s="864">
        <v>6.6706000000000001E-2</v>
      </c>
      <c r="I116" s="468">
        <v>0</v>
      </c>
      <c r="J116" s="468"/>
    </row>
    <row r="117" spans="1:10" x14ac:dyDescent="0.2">
      <c r="A117">
        <v>114</v>
      </c>
      <c r="E117" t="s">
        <v>395</v>
      </c>
      <c r="F117"/>
      <c r="G117" s="468"/>
      <c r="H117" s="865">
        <v>6.6706000000000001E-2</v>
      </c>
      <c r="I117" s="468">
        <v>4076.9259679800011</v>
      </c>
      <c r="J117" s="468"/>
    </row>
    <row r="118" spans="1:10" x14ac:dyDescent="0.2">
      <c r="A118">
        <v>115</v>
      </c>
      <c r="E118" t="s">
        <v>391</v>
      </c>
      <c r="F118"/>
      <c r="G118" s="468"/>
      <c r="H118" s="865">
        <v>6.6706000000000001E-2</v>
      </c>
      <c r="I118" s="468">
        <v>0</v>
      </c>
      <c r="J118" s="468"/>
    </row>
    <row r="119" spans="1:10" x14ac:dyDescent="0.2">
      <c r="A119">
        <v>116</v>
      </c>
      <c r="E119" t="s">
        <v>28</v>
      </c>
      <c r="F119"/>
      <c r="G119" s="467"/>
      <c r="H119" s="864">
        <v>6.6706000000000001E-2</v>
      </c>
      <c r="I119" s="840">
        <f>SUM(I116:I118)</f>
        <v>4076.9259679800011</v>
      </c>
      <c r="J119" s="467"/>
    </row>
    <row r="120" spans="1:10" x14ac:dyDescent="0.2">
      <c r="A120">
        <v>117</v>
      </c>
      <c r="F120"/>
      <c r="G120" s="467"/>
      <c r="H120" s="864"/>
      <c r="I120" s="467"/>
      <c r="J120" s="467"/>
    </row>
    <row r="121" spans="1:10" x14ac:dyDescent="0.2">
      <c r="A121">
        <v>118</v>
      </c>
      <c r="C121" t="s">
        <v>56</v>
      </c>
      <c r="D121" t="s">
        <v>57</v>
      </c>
      <c r="F121"/>
      <c r="G121" s="467"/>
      <c r="H121" s="864"/>
      <c r="I121" s="467"/>
      <c r="J121" s="467"/>
    </row>
    <row r="122" spans="1:10" x14ac:dyDescent="0.2">
      <c r="A122">
        <v>119</v>
      </c>
      <c r="E122" t="s">
        <v>394</v>
      </c>
      <c r="F122"/>
      <c r="G122" s="468"/>
      <c r="H122" s="864">
        <v>6.4971200000000007E-2</v>
      </c>
      <c r="I122" s="468">
        <v>58444.022944490629</v>
      </c>
      <c r="J122" s="468"/>
    </row>
    <row r="123" spans="1:10" x14ac:dyDescent="0.2">
      <c r="A123">
        <v>120</v>
      </c>
      <c r="E123" t="s">
        <v>395</v>
      </c>
      <c r="F123"/>
      <c r="G123" s="468"/>
      <c r="H123" s="865">
        <v>6.4971200000000007E-2</v>
      </c>
      <c r="I123" s="468">
        <v>719141.96042942943</v>
      </c>
      <c r="J123" s="468"/>
    </row>
    <row r="124" spans="1:10" x14ac:dyDescent="0.2">
      <c r="A124">
        <v>121</v>
      </c>
      <c r="E124" t="s">
        <v>391</v>
      </c>
      <c r="F124"/>
      <c r="G124" s="468"/>
      <c r="H124" s="865">
        <v>6.4971200000000007E-2</v>
      </c>
      <c r="I124" s="468">
        <v>0</v>
      </c>
      <c r="J124" s="468"/>
    </row>
    <row r="125" spans="1:10" x14ac:dyDescent="0.2">
      <c r="A125">
        <v>122</v>
      </c>
      <c r="E125" t="s">
        <v>28</v>
      </c>
      <c r="F125"/>
      <c r="G125" s="467"/>
      <c r="H125" s="864">
        <v>6.4971200000000007E-2</v>
      </c>
      <c r="I125" s="840">
        <f>SUM(I122:I124)</f>
        <v>777585.98337392008</v>
      </c>
      <c r="J125" s="467"/>
    </row>
    <row r="126" spans="1:10" x14ac:dyDescent="0.2">
      <c r="A126">
        <v>123</v>
      </c>
      <c r="F126"/>
      <c r="G126" s="467"/>
      <c r="H126" s="864"/>
      <c r="I126" s="467"/>
      <c r="J126" s="467"/>
    </row>
    <row r="127" spans="1:10" x14ac:dyDescent="0.2">
      <c r="A127">
        <v>124</v>
      </c>
      <c r="C127" t="s">
        <v>58</v>
      </c>
      <c r="D127" t="s">
        <v>59</v>
      </c>
      <c r="F127"/>
      <c r="G127" s="467"/>
      <c r="H127" s="864"/>
      <c r="I127" s="467"/>
      <c r="J127" s="467"/>
    </row>
    <row r="128" spans="1:10" x14ac:dyDescent="0.2">
      <c r="A128">
        <v>125</v>
      </c>
      <c r="E128" t="s">
        <v>394</v>
      </c>
      <c r="F128"/>
      <c r="G128" s="468"/>
      <c r="H128" s="865">
        <v>0.1193612</v>
      </c>
      <c r="I128" s="468">
        <v>10278.588967816886</v>
      </c>
      <c r="J128" s="468"/>
    </row>
    <row r="129" spans="1:10" x14ac:dyDescent="0.2">
      <c r="A129">
        <v>126</v>
      </c>
      <c r="E129" t="s">
        <v>395</v>
      </c>
      <c r="F129"/>
      <c r="G129" s="468"/>
      <c r="H129" s="865">
        <v>0.1193612</v>
      </c>
      <c r="I129" s="468">
        <v>1126297.2132705932</v>
      </c>
      <c r="J129" s="468"/>
    </row>
    <row r="130" spans="1:10" x14ac:dyDescent="0.2">
      <c r="A130">
        <v>127</v>
      </c>
      <c r="E130" t="s">
        <v>28</v>
      </c>
      <c r="F130"/>
      <c r="G130" s="467"/>
      <c r="H130" s="864">
        <v>0.1193612</v>
      </c>
      <c r="I130" s="840">
        <f>SUM(I128:I129)</f>
        <v>1136575.8022384101</v>
      </c>
      <c r="J130" s="467"/>
    </row>
    <row r="131" spans="1:10" x14ac:dyDescent="0.2">
      <c r="A131">
        <v>128</v>
      </c>
      <c r="F131"/>
      <c r="G131" s="467"/>
      <c r="H131" s="864"/>
      <c r="I131" s="467"/>
      <c r="J131" s="467"/>
    </row>
    <row r="132" spans="1:10" x14ac:dyDescent="0.2">
      <c r="A132">
        <v>129</v>
      </c>
      <c r="C132" t="s">
        <v>60</v>
      </c>
      <c r="D132" t="s">
        <v>61</v>
      </c>
      <c r="F132"/>
      <c r="G132" s="468"/>
      <c r="H132" s="864"/>
      <c r="I132" s="468"/>
      <c r="J132" s="468"/>
    </row>
    <row r="133" spans="1:10" x14ac:dyDescent="0.2">
      <c r="A133">
        <v>130</v>
      </c>
      <c r="E133" t="s">
        <v>394</v>
      </c>
      <c r="F133"/>
      <c r="G133" s="468"/>
      <c r="H133" s="864">
        <v>6.6701899999999995E-2</v>
      </c>
      <c r="I133" s="468">
        <v>252.78941096508328</v>
      </c>
      <c r="J133" s="468"/>
    </row>
    <row r="134" spans="1:10" x14ac:dyDescent="0.2">
      <c r="A134">
        <v>131</v>
      </c>
      <c r="E134" t="s">
        <v>395</v>
      </c>
      <c r="F134"/>
      <c r="G134" s="468"/>
      <c r="H134" s="865">
        <v>6.6701899999999995E-2</v>
      </c>
      <c r="I134" s="468">
        <v>17508.36017608325</v>
      </c>
      <c r="J134" s="468"/>
    </row>
    <row r="135" spans="1:10" x14ac:dyDescent="0.2">
      <c r="A135">
        <v>132</v>
      </c>
      <c r="E135" t="s">
        <v>391</v>
      </c>
      <c r="F135"/>
      <c r="G135" s="468"/>
      <c r="H135" s="865">
        <v>6.6701899999999995E-2</v>
      </c>
      <c r="I135" s="468">
        <v>0</v>
      </c>
      <c r="J135" s="468"/>
    </row>
    <row r="136" spans="1:10" x14ac:dyDescent="0.2">
      <c r="A136">
        <v>133</v>
      </c>
      <c r="E136" t="s">
        <v>28</v>
      </c>
      <c r="F136"/>
      <c r="G136" s="467"/>
      <c r="H136" s="864">
        <v>6.6701899999999995E-2</v>
      </c>
      <c r="I136" s="840">
        <f>SUM(I131:I135)</f>
        <v>17761.149587048334</v>
      </c>
      <c r="J136" s="467"/>
    </row>
    <row r="137" spans="1:10" x14ac:dyDescent="0.2">
      <c r="A137">
        <v>134</v>
      </c>
      <c r="F137"/>
      <c r="G137" s="467"/>
      <c r="H137" s="864"/>
      <c r="I137" s="467"/>
      <c r="J137" s="467"/>
    </row>
    <row r="138" spans="1:10" x14ac:dyDescent="0.2">
      <c r="A138">
        <v>135</v>
      </c>
      <c r="C138" t="s">
        <v>229</v>
      </c>
      <c r="D138" t="s">
        <v>59</v>
      </c>
      <c r="F138"/>
      <c r="G138" s="467"/>
      <c r="H138" s="864"/>
      <c r="I138" s="467"/>
      <c r="J138" s="467"/>
    </row>
    <row r="139" spans="1:10" x14ac:dyDescent="0.2">
      <c r="A139">
        <v>136</v>
      </c>
      <c r="E139" t="s">
        <v>394</v>
      </c>
      <c r="F139"/>
      <c r="G139" s="468"/>
      <c r="H139" s="865">
        <v>0.04</v>
      </c>
      <c r="I139" s="468">
        <v>0</v>
      </c>
      <c r="J139" s="468"/>
    </row>
    <row r="140" spans="1:10" x14ac:dyDescent="0.2">
      <c r="A140">
        <v>137</v>
      </c>
      <c r="E140" t="s">
        <v>395</v>
      </c>
      <c r="F140"/>
      <c r="G140" s="468"/>
      <c r="H140" s="865">
        <v>0.04</v>
      </c>
      <c r="I140" s="468">
        <v>2091.9999999999995</v>
      </c>
      <c r="J140" s="468"/>
    </row>
    <row r="141" spans="1:10" x14ac:dyDescent="0.2">
      <c r="A141">
        <v>138</v>
      </c>
      <c r="E141" t="s">
        <v>28</v>
      </c>
      <c r="F141"/>
      <c r="G141" s="467"/>
      <c r="H141" s="866">
        <v>0.04</v>
      </c>
      <c r="I141" s="840">
        <f>SUM(I139:I140)</f>
        <v>2091.9999999999995</v>
      </c>
      <c r="J141" s="467"/>
    </row>
    <row r="142" spans="1:10" x14ac:dyDescent="0.2">
      <c r="A142">
        <v>139</v>
      </c>
      <c r="F142"/>
      <c r="G142" s="467"/>
      <c r="H142" s="866"/>
      <c r="I142" s="467"/>
      <c r="J142" s="467"/>
    </row>
    <row r="143" spans="1:10" x14ac:dyDescent="0.2">
      <c r="A143">
        <v>141</v>
      </c>
      <c r="C143" t="s">
        <v>404</v>
      </c>
      <c r="F143"/>
      <c r="G143" s="468"/>
      <c r="H143" s="867"/>
      <c r="I143" s="468">
        <v>-2589352</v>
      </c>
      <c r="J143" s="468"/>
    </row>
    <row r="144" spans="1:10" x14ac:dyDescent="0.2">
      <c r="A144">
        <v>142</v>
      </c>
      <c r="C144" t="s">
        <v>305</v>
      </c>
      <c r="F144"/>
      <c r="G144" s="468"/>
      <c r="H144" s="868"/>
      <c r="I144" s="468">
        <v>-5641238.1250543864</v>
      </c>
      <c r="J144" s="468"/>
    </row>
    <row r="145" spans="1:13" x14ac:dyDescent="0.2">
      <c r="F145"/>
      <c r="G145" s="468"/>
      <c r="H145" s="868"/>
      <c r="I145" s="468"/>
      <c r="J145" s="468"/>
    </row>
    <row r="146" spans="1:13" ht="13.5" thickBot="1" x14ac:dyDescent="0.25">
      <c r="A146">
        <v>143</v>
      </c>
      <c r="D146" t="s">
        <v>405</v>
      </c>
      <c r="F146"/>
      <c r="G146" s="469"/>
      <c r="H146" s="869"/>
      <c r="I146" s="846">
        <f>SUM(I141,I136,I130,I125,I119,I113,I107,I102,I94,I88,I82,I144,I143)</f>
        <v>10574779.211468887</v>
      </c>
      <c r="J146" s="469"/>
      <c r="K146" s="850"/>
      <c r="M146" s="325"/>
    </row>
    <row r="147" spans="1:13" ht="13.5" thickTop="1" x14ac:dyDescent="0.2">
      <c r="A147">
        <v>143</v>
      </c>
      <c r="F147" s="839" t="s">
        <v>754</v>
      </c>
      <c r="G147" s="467"/>
      <c r="H147" s="632"/>
      <c r="I147" s="847"/>
      <c r="J147" s="467"/>
      <c r="K147" s="837" t="s">
        <v>419</v>
      </c>
    </row>
    <row r="148" spans="1:13" x14ac:dyDescent="0.2">
      <c r="A148">
        <v>144</v>
      </c>
      <c r="B148" t="s">
        <v>62</v>
      </c>
      <c r="C148" t="s">
        <v>390</v>
      </c>
      <c r="F148" s="467"/>
      <c r="G148" s="467"/>
      <c r="H148" s="632"/>
      <c r="I148" s="467"/>
      <c r="J148" s="467"/>
      <c r="K148" s="467"/>
    </row>
    <row r="149" spans="1:13" x14ac:dyDescent="0.2">
      <c r="A149">
        <v>145</v>
      </c>
      <c r="D149" t="s">
        <v>63</v>
      </c>
      <c r="F149" s="467">
        <f>600259.57+16733</f>
        <v>616992.56999999995</v>
      </c>
      <c r="G149" s="467"/>
      <c r="H149" s="632"/>
      <c r="I149" s="467">
        <v>616992.94999999995</v>
      </c>
      <c r="J149" s="467"/>
      <c r="K149" s="468">
        <f>I149-F149</f>
        <v>0.38000000000465661</v>
      </c>
    </row>
    <row r="150" spans="1:13" x14ac:dyDescent="0.2">
      <c r="A150">
        <v>146</v>
      </c>
      <c r="D150" t="s">
        <v>394</v>
      </c>
      <c r="F150" s="467">
        <v>1644444.67</v>
      </c>
      <c r="G150" s="467"/>
      <c r="H150" s="632"/>
      <c r="I150" s="467">
        <v>2090566.2499740673</v>
      </c>
      <c r="J150" s="467"/>
      <c r="K150" s="468">
        <f>I150-F150</f>
        <v>446121.5799740674</v>
      </c>
    </row>
    <row r="151" spans="1:13" x14ac:dyDescent="0.2">
      <c r="A151">
        <v>147</v>
      </c>
      <c r="D151" t="s">
        <v>395</v>
      </c>
      <c r="F151" s="467">
        <v>47088494.43</v>
      </c>
      <c r="G151" s="467"/>
      <c r="H151" s="632"/>
      <c r="I151" s="467">
        <v>56770218.708642878</v>
      </c>
      <c r="J151" s="467"/>
      <c r="K151" s="468">
        <f>I151-F151</f>
        <v>9681724.2786428779</v>
      </c>
      <c r="L151" s="428"/>
    </row>
    <row r="152" spans="1:13" x14ac:dyDescent="0.2">
      <c r="A152">
        <v>148</v>
      </c>
      <c r="D152" t="s">
        <v>391</v>
      </c>
      <c r="F152" s="467">
        <v>5757970.2399999974</v>
      </c>
      <c r="G152" s="467"/>
      <c r="H152" s="632"/>
      <c r="I152" s="467">
        <v>10574779.211468894</v>
      </c>
      <c r="J152" s="467"/>
      <c r="K152" s="468">
        <f>I152-F152</f>
        <v>4816808.9714688966</v>
      </c>
    </row>
    <row r="153" spans="1:13" ht="13.5" thickBot="1" x14ac:dyDescent="0.25">
      <c r="A153">
        <v>149</v>
      </c>
      <c r="D153" t="s">
        <v>28</v>
      </c>
      <c r="F153" s="848">
        <v>55091168.909999996</v>
      </c>
      <c r="G153" s="467"/>
      <c r="H153" s="632"/>
      <c r="I153" s="848">
        <f>SUM(I149:I152)</f>
        <v>70052557.120085835</v>
      </c>
      <c r="J153" s="467"/>
      <c r="K153" s="848">
        <f>SUM(K149:K152)</f>
        <v>14944655.210085843</v>
      </c>
    </row>
    <row r="154" spans="1:13" x14ac:dyDescent="0.2">
      <c r="A154">
        <v>153</v>
      </c>
      <c r="F154" s="467"/>
      <c r="G154" s="467"/>
      <c r="H154" s="632"/>
      <c r="K154" s="118"/>
    </row>
    <row r="155" spans="1:13" ht="15" x14ac:dyDescent="0.25">
      <c r="A155" s="8">
        <v>154</v>
      </c>
      <c r="B155" s="8"/>
      <c r="C155" s="464"/>
      <c r="D155" s="348"/>
      <c r="E155" s="348"/>
      <c r="F155" s="349"/>
      <c r="G155" s="349"/>
      <c r="H155" s="632"/>
      <c r="I155" s="849"/>
      <c r="J155" s="349"/>
      <c r="K155" s="838"/>
    </row>
    <row r="156" spans="1:13" ht="15" x14ac:dyDescent="0.25">
      <c r="C156" s="464"/>
      <c r="H156" s="632"/>
      <c r="I156" s="794"/>
    </row>
    <row r="157" spans="1:13" x14ac:dyDescent="0.2">
      <c r="H157" s="632"/>
    </row>
    <row r="158" spans="1:13" x14ac:dyDescent="0.2">
      <c r="H158" s="632"/>
    </row>
    <row r="159" spans="1:13" x14ac:dyDescent="0.2">
      <c r="H159" s="632"/>
    </row>
    <row r="160" spans="1:13" x14ac:dyDescent="0.2">
      <c r="H160" s="632"/>
    </row>
  </sheetData>
  <mergeCells count="1">
    <mergeCell ref="B5:K5"/>
  </mergeCells>
  <pageMargins left="0.7" right="0.7" top="1.04" bottom="0.75" header="0.25" footer="0.3"/>
  <pageSetup scale="64" fitToHeight="2" orientation="portrait" r:id="rId1"/>
  <headerFooter scaleWithDoc="0">
    <oddHeader>&amp;RQuestar Gas Company
Docket No. 16-057-03
QGC Exhibit 3.16 
Page &amp;P of &amp;N</oddHeader>
  </headerFooter>
  <rowBreaks count="1" manualBreakCount="1">
    <brk id="95" max="12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B2" workbookViewId="0">
      <selection activeCell="N12" sqref="N12"/>
    </sheetView>
  </sheetViews>
  <sheetFormatPr defaultRowHeight="14.25" x14ac:dyDescent="0.2"/>
  <cols>
    <col min="1" max="1" width="35.7109375" style="366" hidden="1" customWidth="1"/>
    <col min="2" max="2" width="2.85546875" style="366" customWidth="1"/>
    <col min="3" max="3" width="28.7109375" style="366" customWidth="1"/>
    <col min="4" max="4" width="4" style="366" customWidth="1"/>
    <col min="5" max="5" width="15.7109375" style="366" customWidth="1"/>
    <col min="6" max="6" width="2.85546875" style="366" customWidth="1"/>
    <col min="7" max="7" width="15.7109375" style="366" customWidth="1"/>
    <col min="8" max="8" width="3.7109375" style="366" customWidth="1"/>
    <col min="9" max="9" width="13.85546875" style="366" customWidth="1"/>
    <col min="10" max="10" width="4.140625" style="366" customWidth="1"/>
    <col min="11" max="11" width="12.28515625" style="366" customWidth="1"/>
    <col min="12" max="12" width="3.7109375" style="366" customWidth="1"/>
    <col min="13" max="14" width="14" style="620" bestFit="1" customWidth="1"/>
    <col min="15" max="16" width="14" style="366" bestFit="1" customWidth="1"/>
    <col min="17" max="16384" width="9.140625" style="366"/>
  </cols>
  <sheetData>
    <row r="1" spans="1:16" hidden="1" x14ac:dyDescent="0.2">
      <c r="A1" s="366" t="s">
        <v>474</v>
      </c>
      <c r="D1" s="366" t="s">
        <v>473</v>
      </c>
      <c r="E1" s="366" t="s">
        <v>472</v>
      </c>
      <c r="G1" s="366" t="s">
        <v>471</v>
      </c>
    </row>
    <row r="2" spans="1:16" ht="15" x14ac:dyDescent="0.25">
      <c r="I2" s="371"/>
      <c r="M2" s="621"/>
    </row>
    <row r="3" spans="1:16" ht="15" x14ac:dyDescent="0.25">
      <c r="I3" s="370"/>
      <c r="M3" s="621"/>
    </row>
    <row r="4" spans="1:16" ht="15" x14ac:dyDescent="0.25">
      <c r="I4" s="370"/>
      <c r="M4" s="621"/>
    </row>
    <row r="6" spans="1:16" ht="18" x14ac:dyDescent="0.25">
      <c r="C6" s="576" t="s">
        <v>270</v>
      </c>
      <c r="M6" s="622"/>
    </row>
    <row r="7" spans="1:16" x14ac:dyDescent="0.2">
      <c r="D7" s="369"/>
      <c r="E7" s="369"/>
      <c r="F7" s="369"/>
      <c r="G7" s="369"/>
      <c r="H7" s="369"/>
      <c r="M7" s="622"/>
    </row>
    <row r="8" spans="1:16" s="368" customFormat="1" x14ac:dyDescent="0.2">
      <c r="C8" s="435"/>
      <c r="D8" s="436"/>
      <c r="E8" s="719" t="s">
        <v>235</v>
      </c>
      <c r="F8" s="99"/>
      <c r="G8" s="719" t="s">
        <v>235</v>
      </c>
      <c r="H8" s="443"/>
      <c r="I8" s="719" t="s">
        <v>295</v>
      </c>
      <c r="K8" s="719" t="s">
        <v>295</v>
      </c>
      <c r="L8" s="99"/>
      <c r="M8" s="622"/>
      <c r="N8" s="622"/>
    </row>
    <row r="9" spans="1:16" s="368" customFormat="1" ht="12.75" customHeight="1" x14ac:dyDescent="0.2">
      <c r="C9" s="275"/>
      <c r="D9" s="3"/>
      <c r="E9" s="722" t="s">
        <v>0</v>
      </c>
      <c r="F9" s="2"/>
      <c r="G9" s="640" t="s">
        <v>1</v>
      </c>
      <c r="H9" s="92"/>
      <c r="I9" s="640" t="s">
        <v>205</v>
      </c>
      <c r="J9" s="404"/>
      <c r="K9" s="640" t="s">
        <v>204</v>
      </c>
      <c r="L9" s="2"/>
      <c r="M9" s="622"/>
      <c r="N9" s="622"/>
    </row>
    <row r="10" spans="1:16" s="368" customFormat="1" ht="12.75" x14ac:dyDescent="0.2">
      <c r="C10" s="275"/>
      <c r="D10" s="275"/>
      <c r="E10" s="716" t="s">
        <v>235</v>
      </c>
      <c r="F10" s="720"/>
      <c r="G10" s="716" t="s">
        <v>779</v>
      </c>
      <c r="H10" s="444"/>
      <c r="I10" s="716" t="s">
        <v>293</v>
      </c>
      <c r="J10" s="404"/>
      <c r="K10" s="716" t="s">
        <v>293</v>
      </c>
      <c r="L10" s="720"/>
      <c r="M10" s="622"/>
      <c r="N10" s="622"/>
    </row>
    <row r="11" spans="1:16" s="368" customFormat="1" ht="12.75" x14ac:dyDescent="0.2">
      <c r="C11" s="275"/>
      <c r="D11" s="275"/>
      <c r="E11" s="723" t="s">
        <v>780</v>
      </c>
      <c r="F11" s="724"/>
      <c r="G11" s="717" t="s">
        <v>246</v>
      </c>
      <c r="H11" s="444"/>
      <c r="I11" s="717" t="s">
        <v>246</v>
      </c>
      <c r="J11" s="404"/>
      <c r="K11" s="717" t="s">
        <v>246</v>
      </c>
      <c r="L11" s="720"/>
      <c r="M11" s="624"/>
      <c r="N11" s="622"/>
      <c r="O11" s="624"/>
      <c r="P11" s="624"/>
    </row>
    <row r="12" spans="1:16" s="368" customFormat="1" ht="12.75" x14ac:dyDescent="0.2">
      <c r="C12" s="275"/>
      <c r="D12" s="275"/>
      <c r="E12" s="718">
        <v>42004</v>
      </c>
      <c r="F12" s="721"/>
      <c r="G12" s="718">
        <v>42369</v>
      </c>
      <c r="H12" s="445"/>
      <c r="I12" s="718">
        <v>42735</v>
      </c>
      <c r="J12" s="404"/>
      <c r="K12" s="718">
        <v>43100</v>
      </c>
      <c r="L12" s="721"/>
      <c r="M12" s="623"/>
      <c r="N12" s="623"/>
    </row>
    <row r="13" spans="1:16" s="368" customFormat="1" ht="12.75" x14ac:dyDescent="0.2">
      <c r="C13" s="275"/>
      <c r="D13" s="275"/>
      <c r="E13" s="437"/>
      <c r="F13" s="437"/>
      <c r="G13" s="437"/>
      <c r="H13" s="437"/>
      <c r="I13" s="275"/>
      <c r="J13" s="404"/>
      <c r="K13" s="404"/>
      <c r="M13" s="622"/>
      <c r="N13" s="622"/>
    </row>
    <row r="14" spans="1:16" s="368" customFormat="1" ht="12.75" x14ac:dyDescent="0.2">
      <c r="A14" s="368" t="s">
        <v>470</v>
      </c>
      <c r="B14" s="368">
        <v>1</v>
      </c>
      <c r="C14" s="714" t="s">
        <v>781</v>
      </c>
      <c r="D14" s="11"/>
      <c r="E14" s="438">
        <v>12559709.829999994</v>
      </c>
      <c r="F14" s="438"/>
      <c r="G14" s="438">
        <v>14132639.639999995</v>
      </c>
      <c r="H14" s="715"/>
      <c r="I14" s="438">
        <v>16005214.392299995</v>
      </c>
      <c r="J14" s="438" t="s">
        <v>180</v>
      </c>
      <c r="K14" s="438">
        <v>17445683.687606994</v>
      </c>
      <c r="L14" s="438" t="s">
        <v>185</v>
      </c>
      <c r="M14" s="251"/>
      <c r="N14" s="251"/>
      <c r="O14" s="251"/>
      <c r="P14" s="251"/>
    </row>
    <row r="15" spans="1:16" s="368" customFormat="1" ht="12.75" x14ac:dyDescent="0.2">
      <c r="A15" s="368" t="s">
        <v>469</v>
      </c>
      <c r="B15" s="368">
        <v>2</v>
      </c>
      <c r="C15" s="714" t="s">
        <v>782</v>
      </c>
      <c r="D15" s="11"/>
      <c r="E15" s="438">
        <v>2458460.7899999991</v>
      </c>
      <c r="F15" s="438"/>
      <c r="G15" s="438">
        <v>2449640.0300000003</v>
      </c>
      <c r="H15" s="438"/>
      <c r="I15" s="438">
        <v>2560462.1444508494</v>
      </c>
      <c r="J15" s="438" t="s">
        <v>181</v>
      </c>
      <c r="K15" s="438">
        <v>2676297.8694326128</v>
      </c>
      <c r="L15" s="438" t="s">
        <v>181</v>
      </c>
      <c r="M15" s="251"/>
      <c r="N15" s="251"/>
      <c r="O15" s="251"/>
      <c r="P15" s="251"/>
    </row>
    <row r="16" spans="1:16" s="368" customFormat="1" ht="12.75" x14ac:dyDescent="0.2">
      <c r="A16" s="368" t="s">
        <v>468</v>
      </c>
      <c r="B16" s="368">
        <v>3</v>
      </c>
      <c r="C16" s="714" t="s">
        <v>450</v>
      </c>
      <c r="D16" s="11"/>
      <c r="E16" s="438">
        <v>2599112.29</v>
      </c>
      <c r="F16" s="438"/>
      <c r="G16" s="438">
        <v>2482230.4799999981</v>
      </c>
      <c r="H16" s="438"/>
      <c r="I16" s="438">
        <v>2553599.9643090786</v>
      </c>
      <c r="J16" s="438" t="s">
        <v>184</v>
      </c>
      <c r="K16" s="438">
        <v>2630108.3221752411</v>
      </c>
      <c r="L16" s="438" t="s">
        <v>184</v>
      </c>
      <c r="M16" s="251"/>
      <c r="N16" s="251"/>
      <c r="O16" s="251"/>
      <c r="P16" s="251"/>
    </row>
    <row r="17" spans="1:16" s="368" customFormat="1" ht="12.75" x14ac:dyDescent="0.2">
      <c r="A17" s="368" t="s">
        <v>467</v>
      </c>
      <c r="B17" s="368">
        <v>4</v>
      </c>
      <c r="C17" s="714" t="s">
        <v>783</v>
      </c>
      <c r="D17" s="11"/>
      <c r="E17" s="438">
        <v>246580.72999999995</v>
      </c>
      <c r="F17" s="438"/>
      <c r="G17" s="438">
        <v>247142.66000000009</v>
      </c>
      <c r="H17" s="438"/>
      <c r="I17" s="438">
        <v>249051.15656118997</v>
      </c>
      <c r="J17" s="438" t="s">
        <v>181</v>
      </c>
      <c r="K17" s="438">
        <v>250974.39100342424</v>
      </c>
      <c r="L17" s="438" t="s">
        <v>181</v>
      </c>
      <c r="M17" s="251"/>
      <c r="N17" s="251"/>
      <c r="O17" s="251"/>
      <c r="P17" s="251"/>
    </row>
    <row r="18" spans="1:16" s="368" customFormat="1" ht="12.75" x14ac:dyDescent="0.2">
      <c r="A18" s="368" t="s">
        <v>466</v>
      </c>
      <c r="B18" s="368">
        <v>5</v>
      </c>
      <c r="C18" s="714" t="s">
        <v>431</v>
      </c>
      <c r="D18" s="11"/>
      <c r="E18" s="438">
        <v>0</v>
      </c>
      <c r="F18" s="438"/>
      <c r="G18" s="438">
        <v>16</v>
      </c>
      <c r="H18" s="440"/>
      <c r="I18" s="440"/>
      <c r="J18" s="404"/>
      <c r="K18" s="440"/>
      <c r="M18" s="251"/>
      <c r="N18" s="251"/>
      <c r="O18" s="251"/>
      <c r="P18" s="251"/>
    </row>
    <row r="19" spans="1:16" s="368" customFormat="1" ht="12.75" x14ac:dyDescent="0.2">
      <c r="C19" s="439"/>
      <c r="D19" s="11"/>
      <c r="E19" s="438"/>
      <c r="F19" s="438"/>
      <c r="G19" s="440"/>
      <c r="H19" s="440"/>
      <c r="I19" s="440"/>
      <c r="J19" s="404"/>
      <c r="K19" s="440"/>
      <c r="M19" s="251"/>
      <c r="N19" s="251"/>
      <c r="O19" s="251"/>
      <c r="P19" s="251"/>
    </row>
    <row r="20" spans="1:16" s="368" customFormat="1" ht="13.5" thickBot="1" x14ac:dyDescent="0.25">
      <c r="B20" s="368">
        <v>6</v>
      </c>
      <c r="C20" s="714" t="s">
        <v>784</v>
      </c>
      <c r="D20" s="11"/>
      <c r="E20" s="441">
        <f>SUM(E14:E19)</f>
        <v>17863863.639999993</v>
      </c>
      <c r="F20" s="441"/>
      <c r="G20" s="441">
        <f>SUM(G14:G19)</f>
        <v>19311668.809999991</v>
      </c>
      <c r="H20" s="441"/>
      <c r="I20" s="441">
        <f>SUM(I14:I19)</f>
        <v>21368327.657621112</v>
      </c>
      <c r="J20" s="404"/>
      <c r="K20" s="441">
        <f>SUM(K14:K19)</f>
        <v>23003064.270218272</v>
      </c>
      <c r="M20" s="251"/>
      <c r="N20" s="251"/>
      <c r="O20" s="251"/>
      <c r="P20" s="251"/>
    </row>
    <row r="21" spans="1:16" s="368" customFormat="1" ht="15" thickTop="1" x14ac:dyDescent="0.2">
      <c r="B21" s="368">
        <f>+B20+1</f>
        <v>7</v>
      </c>
      <c r="C21" s="714" t="s">
        <v>756</v>
      </c>
      <c r="D21" s="442"/>
      <c r="E21" s="11"/>
      <c r="F21" s="11"/>
      <c r="G21" s="440"/>
      <c r="H21" s="440"/>
      <c r="I21" s="440"/>
      <c r="J21" s="404"/>
      <c r="K21" s="829">
        <f>K20-G20</f>
        <v>3691395.4602182806</v>
      </c>
      <c r="M21" s="622"/>
      <c r="N21" s="622"/>
    </row>
    <row r="22" spans="1:16" s="368" customFormat="1" x14ac:dyDescent="0.2">
      <c r="C22" s="439"/>
      <c r="D22" s="442"/>
      <c r="E22" s="11"/>
      <c r="F22" s="11"/>
      <c r="G22" s="440"/>
      <c r="H22" s="440"/>
      <c r="I22" s="440"/>
      <c r="J22" s="404"/>
      <c r="M22" s="622"/>
      <c r="N22" s="622"/>
    </row>
    <row r="23" spans="1:16" s="368" customFormat="1" x14ac:dyDescent="0.2">
      <c r="C23" s="714" t="s">
        <v>785</v>
      </c>
      <c r="D23" s="442"/>
      <c r="E23" s="11"/>
      <c r="F23" s="11"/>
      <c r="G23" s="440"/>
      <c r="H23" s="440"/>
      <c r="I23" s="440"/>
      <c r="J23" s="404"/>
      <c r="M23" s="622"/>
      <c r="N23" s="622"/>
    </row>
    <row r="24" spans="1:16" s="368" customFormat="1" x14ac:dyDescent="0.2">
      <c r="C24" s="439"/>
      <c r="D24" s="442"/>
      <c r="E24" s="11"/>
      <c r="F24" s="11"/>
      <c r="G24" s="440"/>
      <c r="H24" s="440"/>
      <c r="I24" s="440"/>
      <c r="J24" s="404"/>
      <c r="K24" s="404"/>
      <c r="M24" s="622"/>
      <c r="N24" s="622"/>
    </row>
    <row r="25" spans="1:16" x14ac:dyDescent="0.2">
      <c r="C25" s="645" t="s">
        <v>786</v>
      </c>
      <c r="D25" s="11"/>
      <c r="E25" s="11"/>
      <c r="F25" s="11"/>
      <c r="G25" s="11"/>
      <c r="H25" s="11"/>
      <c r="I25" s="11"/>
      <c r="J25" s="405"/>
      <c r="K25" s="405"/>
    </row>
    <row r="26" spans="1:16" s="368" customFormat="1" ht="12.75" x14ac:dyDescent="0.2">
      <c r="C26" s="645" t="s">
        <v>787</v>
      </c>
      <c r="D26" s="11"/>
      <c r="E26" s="11"/>
      <c r="F26" s="11"/>
      <c r="G26" s="11"/>
      <c r="H26" s="11"/>
      <c r="I26" s="11"/>
      <c r="J26" s="404"/>
      <c r="K26" s="404"/>
      <c r="M26" s="622"/>
      <c r="N26" s="622"/>
    </row>
    <row r="27" spans="1:16" x14ac:dyDescent="0.2">
      <c r="C27" s="645" t="s">
        <v>788</v>
      </c>
      <c r="D27" s="11"/>
      <c r="E27" s="11"/>
      <c r="F27" s="11"/>
      <c r="G27" s="11"/>
      <c r="H27" s="11"/>
      <c r="I27" s="11"/>
      <c r="J27" s="405"/>
      <c r="K27" s="405"/>
    </row>
    <row r="28" spans="1:16" s="368" customFormat="1" ht="12.75" x14ac:dyDescent="0.2">
      <c r="C28" s="645" t="s">
        <v>789</v>
      </c>
      <c r="D28" s="11"/>
      <c r="E28" s="11"/>
      <c r="F28" s="11"/>
      <c r="G28" s="11"/>
      <c r="H28" s="11"/>
      <c r="I28" s="11"/>
      <c r="J28" s="404"/>
      <c r="K28" s="404"/>
      <c r="M28" s="622"/>
      <c r="N28" s="622"/>
    </row>
    <row r="29" spans="1:16" s="368" customFormat="1" ht="12.75" x14ac:dyDescent="0.2">
      <c r="C29" s="20"/>
      <c r="D29" s="11"/>
      <c r="E29" s="11"/>
      <c r="F29" s="11"/>
      <c r="G29" s="11"/>
      <c r="H29" s="11"/>
      <c r="I29" s="11"/>
      <c r="J29" s="404"/>
      <c r="K29" s="404"/>
      <c r="M29" s="622"/>
      <c r="N29" s="622"/>
    </row>
    <row r="30" spans="1:16" x14ac:dyDescent="0.2">
      <c r="D30" s="11"/>
      <c r="E30" s="11"/>
      <c r="F30" s="11"/>
      <c r="G30" s="11"/>
      <c r="H30" s="11"/>
      <c r="I30" s="11"/>
      <c r="J30" s="405"/>
      <c r="K30" s="405"/>
    </row>
    <row r="31" spans="1:16" x14ac:dyDescent="0.2">
      <c r="C31" s="272"/>
      <c r="D31" s="11"/>
      <c r="E31" s="11"/>
      <c r="F31" s="11"/>
      <c r="G31" s="11"/>
      <c r="H31" s="11"/>
      <c r="I31" s="11"/>
      <c r="J31" s="405"/>
      <c r="K31" s="405"/>
    </row>
    <row r="32" spans="1:16" x14ac:dyDescent="0.2">
      <c r="G32" s="405"/>
      <c r="H32" s="405"/>
      <c r="I32" s="405"/>
      <c r="J32" s="405"/>
      <c r="K32" s="405"/>
    </row>
    <row r="33" spans="1:14" x14ac:dyDescent="0.2">
      <c r="G33" s="405"/>
      <c r="H33" s="405"/>
      <c r="I33" s="405"/>
      <c r="J33" s="405"/>
      <c r="K33" s="405"/>
    </row>
    <row r="34" spans="1:14" x14ac:dyDescent="0.2">
      <c r="G34" s="405"/>
      <c r="H34" s="405"/>
      <c r="I34" s="405"/>
      <c r="J34" s="405"/>
      <c r="K34" s="405"/>
    </row>
    <row r="35" spans="1:14" x14ac:dyDescent="0.2">
      <c r="G35" s="405"/>
      <c r="H35" s="405"/>
      <c r="I35" s="405"/>
      <c r="J35" s="405"/>
      <c r="K35" s="405"/>
    </row>
    <row r="36" spans="1:14" s="367" customFormat="1" x14ac:dyDescent="0.2">
      <c r="A36" s="367" t="s">
        <v>464</v>
      </c>
      <c r="G36" s="406"/>
      <c r="H36" s="406"/>
      <c r="I36" s="406"/>
      <c r="J36" s="406"/>
      <c r="K36" s="406"/>
      <c r="M36" s="620"/>
      <c r="N36" s="620"/>
    </row>
    <row r="37" spans="1:14" x14ac:dyDescent="0.2">
      <c r="G37" s="405"/>
      <c r="H37" s="405"/>
      <c r="I37" s="405"/>
      <c r="J37" s="407"/>
      <c r="K37" s="407"/>
      <c r="L37" s="395"/>
    </row>
    <row r="38" spans="1:14" x14ac:dyDescent="0.2">
      <c r="G38" s="405"/>
      <c r="H38" s="405"/>
      <c r="I38" s="405"/>
      <c r="J38" s="405"/>
      <c r="K38" s="405"/>
    </row>
    <row r="39" spans="1:14" x14ac:dyDescent="0.2">
      <c r="G39" s="405"/>
      <c r="H39" s="405"/>
      <c r="I39" s="405"/>
      <c r="J39" s="405"/>
      <c r="K39" s="405"/>
    </row>
    <row r="40" spans="1:14" x14ac:dyDescent="0.2">
      <c r="G40" s="405"/>
      <c r="H40" s="405"/>
      <c r="I40" s="405"/>
      <c r="J40" s="405"/>
      <c r="K40" s="405"/>
    </row>
    <row r="41" spans="1:14" x14ac:dyDescent="0.2">
      <c r="G41" s="405"/>
      <c r="H41" s="405"/>
      <c r="I41" s="405"/>
      <c r="J41" s="405"/>
      <c r="K41" s="405"/>
    </row>
    <row r="42" spans="1:14" x14ac:dyDescent="0.2">
      <c r="G42" s="405"/>
      <c r="H42" s="405"/>
      <c r="I42" s="405"/>
      <c r="J42" s="405"/>
      <c r="K42" s="405"/>
    </row>
    <row r="43" spans="1:14" x14ac:dyDescent="0.2">
      <c r="G43" s="405"/>
      <c r="H43" s="405"/>
      <c r="I43" s="405"/>
      <c r="J43" s="405"/>
      <c r="K43" s="405"/>
    </row>
    <row r="44" spans="1:14" x14ac:dyDescent="0.2">
      <c r="G44" s="405"/>
      <c r="H44" s="405"/>
      <c r="I44" s="405"/>
      <c r="J44" s="405"/>
      <c r="K44" s="405"/>
    </row>
    <row r="45" spans="1:14" x14ac:dyDescent="0.2">
      <c r="G45" s="405"/>
      <c r="H45" s="405"/>
      <c r="I45" s="405"/>
      <c r="J45" s="405"/>
      <c r="K45" s="405"/>
    </row>
    <row r="46" spans="1:14" x14ac:dyDescent="0.2">
      <c r="G46" s="405"/>
      <c r="H46" s="405"/>
      <c r="I46" s="405"/>
      <c r="J46" s="405"/>
      <c r="K46" s="405"/>
    </row>
    <row r="47" spans="1:14" x14ac:dyDescent="0.2">
      <c r="G47" s="405"/>
      <c r="H47" s="405"/>
      <c r="I47" s="405"/>
      <c r="J47" s="405"/>
      <c r="K47" s="405"/>
    </row>
    <row r="48" spans="1:14" x14ac:dyDescent="0.2">
      <c r="G48" s="405"/>
      <c r="H48" s="405"/>
      <c r="I48" s="405"/>
      <c r="J48" s="405"/>
      <c r="K48" s="405"/>
    </row>
    <row r="49" spans="7:11" x14ac:dyDescent="0.2">
      <c r="G49" s="405"/>
      <c r="H49" s="405"/>
      <c r="I49" s="405"/>
      <c r="J49" s="405"/>
      <c r="K49" s="405"/>
    </row>
    <row r="50" spans="7:11" x14ac:dyDescent="0.2">
      <c r="G50" s="405"/>
      <c r="H50" s="405"/>
      <c r="I50" s="405"/>
      <c r="J50" s="405"/>
      <c r="K50" s="405"/>
    </row>
    <row r="51" spans="7:11" x14ac:dyDescent="0.2">
      <c r="G51" s="405"/>
      <c r="H51" s="405"/>
      <c r="I51" s="405"/>
      <c r="J51" s="405"/>
      <c r="K51" s="405"/>
    </row>
    <row r="52" spans="7:11" x14ac:dyDescent="0.2">
      <c r="G52" s="405"/>
      <c r="H52" s="405"/>
      <c r="I52" s="405"/>
      <c r="J52" s="405"/>
      <c r="K52" s="405"/>
    </row>
    <row r="53" spans="7:11" x14ac:dyDescent="0.2">
      <c r="G53" s="405"/>
      <c r="H53" s="405"/>
      <c r="I53" s="405"/>
      <c r="J53" s="405"/>
      <c r="K53" s="405"/>
    </row>
    <row r="54" spans="7:11" x14ac:dyDescent="0.2">
      <c r="G54" s="405"/>
      <c r="H54" s="405"/>
      <c r="I54" s="405"/>
      <c r="J54" s="405"/>
      <c r="K54" s="405"/>
    </row>
    <row r="55" spans="7:11" x14ac:dyDescent="0.2">
      <c r="G55" s="405"/>
      <c r="H55" s="405"/>
      <c r="I55" s="405"/>
      <c r="J55" s="405"/>
      <c r="K55" s="405"/>
    </row>
    <row r="56" spans="7:11" x14ac:dyDescent="0.2">
      <c r="G56" s="405"/>
      <c r="H56" s="405"/>
      <c r="I56" s="405"/>
      <c r="J56" s="405"/>
      <c r="K56" s="405"/>
    </row>
    <row r="57" spans="7:11" x14ac:dyDescent="0.2">
      <c r="G57" s="405"/>
      <c r="H57" s="405"/>
      <c r="I57" s="405"/>
      <c r="J57" s="405"/>
      <c r="K57" s="405"/>
    </row>
    <row r="58" spans="7:11" x14ac:dyDescent="0.2">
      <c r="G58" s="405"/>
      <c r="H58" s="405"/>
      <c r="I58" s="405"/>
      <c r="J58" s="405"/>
      <c r="K58" s="405"/>
    </row>
    <row r="59" spans="7:11" x14ac:dyDescent="0.2">
      <c r="G59" s="405"/>
      <c r="H59" s="405"/>
      <c r="I59" s="405"/>
      <c r="J59" s="405"/>
      <c r="K59" s="405"/>
    </row>
    <row r="60" spans="7:11" x14ac:dyDescent="0.2">
      <c r="G60" s="405"/>
      <c r="H60" s="405"/>
      <c r="I60" s="405"/>
      <c r="J60" s="405"/>
      <c r="K60" s="405"/>
    </row>
    <row r="61" spans="7:11" x14ac:dyDescent="0.2">
      <c r="G61" s="405"/>
      <c r="H61" s="405"/>
      <c r="I61" s="405"/>
      <c r="J61" s="405"/>
      <c r="K61" s="405"/>
    </row>
    <row r="62" spans="7:11" x14ac:dyDescent="0.2">
      <c r="G62" s="405"/>
      <c r="H62" s="405"/>
      <c r="I62" s="405"/>
      <c r="J62" s="405"/>
      <c r="K62" s="405"/>
    </row>
    <row r="63" spans="7:11" x14ac:dyDescent="0.2">
      <c r="G63" s="405"/>
      <c r="H63" s="405"/>
      <c r="I63" s="405"/>
      <c r="J63" s="405"/>
      <c r="K63" s="405"/>
    </row>
    <row r="64" spans="7:11" x14ac:dyDescent="0.2">
      <c r="G64" s="405"/>
      <c r="H64" s="405"/>
      <c r="I64" s="405"/>
      <c r="J64" s="405"/>
      <c r="K64" s="405"/>
    </row>
    <row r="65" spans="7:11" x14ac:dyDescent="0.2">
      <c r="G65" s="405"/>
      <c r="H65" s="405"/>
      <c r="I65" s="405"/>
      <c r="J65" s="405"/>
      <c r="K65" s="405"/>
    </row>
    <row r="66" spans="7:11" x14ac:dyDescent="0.2">
      <c r="G66" s="405"/>
      <c r="H66" s="405"/>
      <c r="I66" s="405"/>
      <c r="J66" s="405"/>
      <c r="K66" s="405"/>
    </row>
    <row r="67" spans="7:11" x14ac:dyDescent="0.2">
      <c r="G67" s="405"/>
      <c r="H67" s="405"/>
      <c r="I67" s="405"/>
      <c r="J67" s="405"/>
      <c r="K67" s="405"/>
    </row>
    <row r="68" spans="7:11" x14ac:dyDescent="0.2">
      <c r="G68" s="405"/>
      <c r="H68" s="405"/>
      <c r="I68" s="405"/>
      <c r="J68" s="405"/>
      <c r="K68" s="405"/>
    </row>
    <row r="69" spans="7:11" x14ac:dyDescent="0.2">
      <c r="G69" s="405"/>
      <c r="H69" s="405"/>
      <c r="I69" s="405"/>
      <c r="J69" s="405"/>
      <c r="K69" s="405"/>
    </row>
    <row r="70" spans="7:11" x14ac:dyDescent="0.2">
      <c r="G70" s="405"/>
      <c r="H70" s="405"/>
      <c r="I70" s="405"/>
      <c r="J70" s="405"/>
      <c r="K70" s="405"/>
    </row>
    <row r="71" spans="7:11" x14ac:dyDescent="0.2">
      <c r="G71" s="405"/>
      <c r="H71" s="405"/>
      <c r="I71" s="405"/>
      <c r="J71" s="405"/>
      <c r="K71" s="405"/>
    </row>
    <row r="72" spans="7:11" x14ac:dyDescent="0.2">
      <c r="G72" s="405"/>
      <c r="H72" s="405"/>
      <c r="I72" s="405"/>
      <c r="J72" s="405"/>
      <c r="K72" s="405"/>
    </row>
    <row r="73" spans="7:11" x14ac:dyDescent="0.2">
      <c r="G73" s="405"/>
      <c r="H73" s="405"/>
      <c r="I73" s="405"/>
      <c r="J73" s="405"/>
      <c r="K73" s="405"/>
    </row>
    <row r="74" spans="7:11" x14ac:dyDescent="0.2">
      <c r="G74" s="405"/>
      <c r="H74" s="405"/>
      <c r="I74" s="405"/>
      <c r="J74" s="405"/>
      <c r="K74" s="405"/>
    </row>
    <row r="75" spans="7:11" x14ac:dyDescent="0.2">
      <c r="G75" s="405"/>
      <c r="H75" s="405"/>
      <c r="I75" s="405"/>
      <c r="J75" s="405"/>
      <c r="K75" s="405"/>
    </row>
  </sheetData>
  <printOptions horizontalCentered="1"/>
  <pageMargins left="0.75" right="0.75" top="1" bottom="1" header="0.5" footer="0.5"/>
  <pageSetup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2.75" x14ac:dyDescent="0.2"/>
  <cols>
    <col min="1" max="1" width="4.140625" style="8" customWidth="1"/>
    <col min="2" max="2" width="11" style="8" customWidth="1"/>
    <col min="3" max="3" width="13.7109375" style="8" customWidth="1"/>
    <col min="4" max="4" width="12.7109375" style="8" customWidth="1"/>
    <col min="5" max="16384" width="9.140625" style="8"/>
  </cols>
  <sheetData>
    <row r="1" spans="1:4" x14ac:dyDescent="0.2">
      <c r="A1" s="333" t="s">
        <v>550</v>
      </c>
      <c r="B1" s="11"/>
    </row>
    <row r="2" spans="1:4" x14ac:dyDescent="0.2">
      <c r="A2" s="333" t="s">
        <v>212</v>
      </c>
      <c r="B2" s="11"/>
    </row>
    <row r="3" spans="1:4" x14ac:dyDescent="0.2">
      <c r="A3" s="333" t="s">
        <v>766</v>
      </c>
      <c r="B3" s="11"/>
      <c r="C3" s="573"/>
    </row>
    <row r="4" spans="1:4" x14ac:dyDescent="0.2">
      <c r="A4" s="333" t="s">
        <v>767</v>
      </c>
    </row>
    <row r="5" spans="1:4" x14ac:dyDescent="0.2">
      <c r="A5" s="12"/>
    </row>
    <row r="6" spans="1:4" s="19" customFormat="1" ht="18" x14ac:dyDescent="0.25">
      <c r="A6" s="894"/>
      <c r="B6" s="894"/>
      <c r="C6" s="894"/>
      <c r="D6" s="894"/>
    </row>
    <row r="7" spans="1:4" x14ac:dyDescent="0.2">
      <c r="B7" s="882" t="s">
        <v>551</v>
      </c>
      <c r="C7" s="882"/>
      <c r="D7" s="882"/>
    </row>
    <row r="8" spans="1:4" x14ac:dyDescent="0.2">
      <c r="A8" s="11"/>
    </row>
    <row r="9" spans="1:4" x14ac:dyDescent="0.2">
      <c r="A9" s="11"/>
      <c r="B9" s="13" t="s">
        <v>3</v>
      </c>
      <c r="D9" s="13" t="s">
        <v>4</v>
      </c>
    </row>
    <row r="10" spans="1:4" x14ac:dyDescent="0.2">
      <c r="A10" s="11"/>
      <c r="B10" s="13"/>
      <c r="D10" s="13" t="s">
        <v>552</v>
      </c>
    </row>
    <row r="11" spans="1:4" ht="13.5" thickBot="1" x14ac:dyDescent="0.25">
      <c r="A11" s="11"/>
      <c r="B11" s="560" t="s">
        <v>553</v>
      </c>
      <c r="C11" s="560"/>
      <c r="D11" s="560" t="s">
        <v>77</v>
      </c>
    </row>
    <row r="12" spans="1:4" x14ac:dyDescent="0.2">
      <c r="A12" s="14">
        <v>1</v>
      </c>
      <c r="B12" s="574">
        <v>41974</v>
      </c>
      <c r="D12" s="15">
        <v>40325369.939999998</v>
      </c>
    </row>
    <row r="13" spans="1:4" x14ac:dyDescent="0.2">
      <c r="A13" s="14">
        <v>2</v>
      </c>
      <c r="B13" s="574">
        <v>42005</v>
      </c>
      <c r="D13" s="15">
        <v>30248596.289999999</v>
      </c>
    </row>
    <row r="14" spans="1:4" x14ac:dyDescent="0.2">
      <c r="A14" s="14">
        <v>3</v>
      </c>
      <c r="B14" s="574">
        <v>42036</v>
      </c>
      <c r="D14" s="15">
        <v>14896410.619999999</v>
      </c>
    </row>
    <row r="15" spans="1:4" x14ac:dyDescent="0.2">
      <c r="A15" s="14">
        <v>4</v>
      </c>
      <c r="B15" s="574">
        <v>42064</v>
      </c>
      <c r="D15" s="15">
        <v>9447138.7100000009</v>
      </c>
    </row>
    <row r="16" spans="1:4" x14ac:dyDescent="0.2">
      <c r="A16" s="14">
        <v>5</v>
      </c>
      <c r="B16" s="574">
        <v>42095</v>
      </c>
      <c r="D16" s="15">
        <v>6488848.2999999998</v>
      </c>
    </row>
    <row r="17" spans="1:4" x14ac:dyDescent="0.2">
      <c r="A17" s="14">
        <v>6</v>
      </c>
      <c r="B17" s="574">
        <v>42125</v>
      </c>
      <c r="D17" s="15">
        <v>11612623.98</v>
      </c>
    </row>
    <row r="18" spans="1:4" x14ac:dyDescent="0.2">
      <c r="A18" s="14">
        <v>7</v>
      </c>
      <c r="B18" s="574">
        <v>42156</v>
      </c>
      <c r="D18" s="15">
        <v>26098151.32</v>
      </c>
    </row>
    <row r="19" spans="1:4" x14ac:dyDescent="0.2">
      <c r="A19" s="14">
        <v>8</v>
      </c>
      <c r="B19" s="574">
        <v>42186</v>
      </c>
      <c r="D19" s="15">
        <v>41844180.149999999</v>
      </c>
    </row>
    <row r="20" spans="1:4" x14ac:dyDescent="0.2">
      <c r="A20" s="14">
        <v>9</v>
      </c>
      <c r="B20" s="574">
        <v>42217</v>
      </c>
      <c r="D20" s="15">
        <v>55069784.969999999</v>
      </c>
    </row>
    <row r="21" spans="1:4" x14ac:dyDescent="0.2">
      <c r="A21" s="14">
        <v>10</v>
      </c>
      <c r="B21" s="574">
        <v>42248</v>
      </c>
      <c r="D21" s="15">
        <v>68899212.390000001</v>
      </c>
    </row>
    <row r="22" spans="1:4" x14ac:dyDescent="0.2">
      <c r="A22" s="14">
        <v>11</v>
      </c>
      <c r="B22" s="574">
        <v>42278</v>
      </c>
      <c r="D22" s="15">
        <v>68125004.799999997</v>
      </c>
    </row>
    <row r="23" spans="1:4" x14ac:dyDescent="0.2">
      <c r="A23" s="14">
        <v>12</v>
      </c>
      <c r="B23" s="574">
        <v>42309</v>
      </c>
      <c r="D23" s="15">
        <v>50875669</v>
      </c>
    </row>
    <row r="24" spans="1:4" x14ac:dyDescent="0.2">
      <c r="A24" s="14">
        <v>13</v>
      </c>
      <c r="B24" s="574">
        <v>42339</v>
      </c>
      <c r="D24" s="15">
        <v>43864860.969999999</v>
      </c>
    </row>
    <row r="25" spans="1:4" x14ac:dyDescent="0.2">
      <c r="A25" s="16"/>
    </row>
    <row r="26" spans="1:4" x14ac:dyDescent="0.2">
      <c r="A26" s="14">
        <v>15</v>
      </c>
      <c r="B26" s="8" t="s">
        <v>6</v>
      </c>
      <c r="D26" s="575">
        <f>-D24</f>
        <v>-43864860.969999999</v>
      </c>
    </row>
    <row r="28" spans="1:4" x14ac:dyDescent="0.2">
      <c r="D28" s="575"/>
    </row>
    <row r="29" spans="1:4" x14ac:dyDescent="0.2">
      <c r="D29" s="17"/>
    </row>
    <row r="36" spans="1:4" s="19" customFormat="1" x14ac:dyDescent="0.2">
      <c r="A36" s="8"/>
      <c r="B36" s="8"/>
      <c r="C36" s="8"/>
      <c r="D36" s="8"/>
    </row>
    <row r="37" spans="1:4" s="19" customFormat="1" x14ac:dyDescent="0.2">
      <c r="A37" s="8"/>
      <c r="B37" s="8"/>
      <c r="C37" s="8"/>
      <c r="D37" s="8"/>
    </row>
    <row r="38" spans="1:4" s="19" customFormat="1" x14ac:dyDescent="0.2">
      <c r="A38" s="8"/>
      <c r="B38" s="8"/>
      <c r="C38" s="8"/>
      <c r="D38" s="8"/>
    </row>
  </sheetData>
  <mergeCells count="2">
    <mergeCell ref="A6:D6"/>
    <mergeCell ref="B7:D7"/>
  </mergeCells>
  <printOptions horizontalCentered="1"/>
  <pageMargins left="0.75" right="0.25" top="1.29" bottom="1" header="0.17" footer="0.5"/>
  <pageSetup firstPageNumber="15" orientation="portrait" useFirstPageNumber="1" horizontalDpi="1200" verticalDpi="1200" r:id="rId1"/>
  <headerFooter scaleWithDoc="0">
    <oddHeader xml:space="preserve">&amp;R&amp;"Times New Roman,Regular"&amp;12Questar Gas Company
Docket 16-057-03
QGC Exhibit 3.18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4" workbookViewId="0">
      <selection activeCell="E18" sqref="E18"/>
    </sheetView>
  </sheetViews>
  <sheetFormatPr defaultRowHeight="12.75" x14ac:dyDescent="0.2"/>
  <cols>
    <col min="1" max="1" width="3.28515625" style="20" customWidth="1"/>
    <col min="2" max="2" width="2.140625" style="20" customWidth="1"/>
    <col min="3" max="3" width="5.7109375" style="20" customWidth="1"/>
    <col min="4" max="4" width="38.5703125" style="20" bestFit="1" customWidth="1"/>
    <col min="5" max="5" width="11.5703125" style="20" customWidth="1"/>
    <col min="6" max="6" width="9.140625" style="20"/>
    <col min="7" max="7" width="12.28515625" style="20" customWidth="1"/>
    <col min="8" max="8" width="10.7109375" style="8" bestFit="1" customWidth="1"/>
    <col min="9" max="9" width="9.140625" style="8"/>
    <col min="10" max="10" width="10.140625" style="8" bestFit="1" customWidth="1"/>
    <col min="11" max="16384" width="9.140625" style="8"/>
  </cols>
  <sheetData>
    <row r="1" spans="1:11" x14ac:dyDescent="0.2">
      <c r="A1" s="18"/>
      <c r="B1" s="19"/>
      <c r="C1" s="19"/>
      <c r="E1" s="21"/>
      <c r="F1" s="22"/>
      <c r="G1" s="23"/>
      <c r="H1" s="24"/>
    </row>
    <row r="2" spans="1:11" x14ac:dyDescent="0.2">
      <c r="A2" s="1"/>
      <c r="B2" s="19"/>
      <c r="C2" s="19"/>
      <c r="D2" s="25"/>
      <c r="E2" s="21"/>
      <c r="F2" s="26"/>
      <c r="G2" s="27"/>
      <c r="H2" s="24"/>
    </row>
    <row r="3" spans="1:11" x14ac:dyDescent="0.2">
      <c r="A3" s="1"/>
      <c r="B3" s="19"/>
      <c r="C3" s="19"/>
      <c r="D3" s="19"/>
      <c r="E3" s="21"/>
      <c r="F3" s="28"/>
      <c r="G3" s="22"/>
      <c r="H3" s="24"/>
    </row>
    <row r="4" spans="1:11" x14ac:dyDescent="0.2">
      <c r="A4" s="1"/>
      <c r="B4" s="19"/>
      <c r="C4" s="19"/>
      <c r="D4" s="19"/>
      <c r="E4" s="28"/>
      <c r="F4" s="28"/>
      <c r="G4" s="28"/>
      <c r="H4" s="24"/>
    </row>
    <row r="5" spans="1:11" x14ac:dyDescent="0.2">
      <c r="A5" s="12"/>
      <c r="B5" s="19"/>
      <c r="C5" s="19"/>
      <c r="D5" s="19"/>
      <c r="E5" s="19"/>
      <c r="F5" s="19"/>
      <c r="G5" s="19"/>
      <c r="H5" s="29"/>
    </row>
    <row r="6" spans="1:11" s="19" customFormat="1" ht="18" x14ac:dyDescent="0.25">
      <c r="A6" s="894" t="s">
        <v>78</v>
      </c>
      <c r="B6" s="894"/>
      <c r="C6" s="894"/>
      <c r="D6" s="894"/>
      <c r="E6" s="894"/>
      <c r="F6" s="894"/>
      <c r="G6" s="894"/>
    </row>
    <row r="7" spans="1:11" x14ac:dyDescent="0.2">
      <c r="A7" s="30"/>
      <c r="B7" s="19"/>
      <c r="C7" s="19"/>
      <c r="D7" s="19"/>
      <c r="E7" s="19"/>
      <c r="F7" s="19"/>
      <c r="G7" s="19"/>
    </row>
    <row r="8" spans="1:11" x14ac:dyDescent="0.2">
      <c r="A8" s="30"/>
      <c r="C8" s="30" t="s">
        <v>0</v>
      </c>
      <c r="D8" s="30" t="s">
        <v>1</v>
      </c>
      <c r="E8" s="30" t="s">
        <v>205</v>
      </c>
      <c r="F8" s="30" t="s">
        <v>204</v>
      </c>
      <c r="G8" s="30" t="s">
        <v>2</v>
      </c>
    </row>
    <row r="9" spans="1:11" x14ac:dyDescent="0.2">
      <c r="A9" s="30"/>
      <c r="B9" s="30"/>
      <c r="C9" s="30"/>
      <c r="D9" s="30"/>
      <c r="E9" s="30" t="s">
        <v>63</v>
      </c>
      <c r="F9" s="30" t="s">
        <v>80</v>
      </c>
      <c r="G9" s="30" t="s">
        <v>6</v>
      </c>
    </row>
    <row r="10" spans="1:11" ht="13.5" thickBot="1" x14ac:dyDescent="0.25">
      <c r="A10" s="30"/>
      <c r="C10" s="31"/>
      <c r="D10" s="32" t="s">
        <v>81</v>
      </c>
      <c r="E10" s="874" t="s">
        <v>791</v>
      </c>
      <c r="F10" s="874" t="s">
        <v>792</v>
      </c>
      <c r="G10" s="874" t="s">
        <v>793</v>
      </c>
    </row>
    <row r="11" spans="1:11" x14ac:dyDescent="0.2">
      <c r="A11" s="30">
        <v>1</v>
      </c>
      <c r="B11" s="33" t="s">
        <v>82</v>
      </c>
      <c r="C11" s="19"/>
      <c r="D11" s="19"/>
      <c r="E11" s="34"/>
      <c r="F11" s="34"/>
      <c r="G11" s="19"/>
    </row>
    <row r="12" spans="1:11" x14ac:dyDescent="0.2">
      <c r="A12" s="30">
        <v>2</v>
      </c>
      <c r="B12" s="15"/>
      <c r="C12" s="33" t="s">
        <v>62</v>
      </c>
      <c r="D12" s="33" t="s">
        <v>83</v>
      </c>
      <c r="E12" s="273">
        <v>79968136</v>
      </c>
      <c r="F12" s="34">
        <v>6.3E-2</v>
      </c>
      <c r="G12" s="273">
        <f>E12*F12</f>
        <v>5037992.568</v>
      </c>
      <c r="H12" s="17"/>
      <c r="J12" s="35"/>
      <c r="K12" s="35"/>
    </row>
    <row r="13" spans="1:11" x14ac:dyDescent="0.2">
      <c r="A13" s="30">
        <v>3</v>
      </c>
      <c r="B13" s="15"/>
      <c r="C13" s="33" t="s">
        <v>84</v>
      </c>
      <c r="D13" s="33" t="s">
        <v>64</v>
      </c>
      <c r="E13" s="273">
        <v>0</v>
      </c>
      <c r="F13" s="34">
        <v>6.3E-2</v>
      </c>
      <c r="G13" s="273">
        <f t="shared" ref="G13:G18" si="0">E13*F13</f>
        <v>0</v>
      </c>
    </row>
    <row r="14" spans="1:11" x14ac:dyDescent="0.2">
      <c r="A14" s="30">
        <v>4</v>
      </c>
      <c r="B14" s="15"/>
      <c r="C14" s="33" t="s">
        <v>85</v>
      </c>
      <c r="D14" s="33" t="s">
        <v>86</v>
      </c>
      <c r="E14" s="273">
        <v>0</v>
      </c>
      <c r="F14" s="34">
        <v>6.3E-2</v>
      </c>
      <c r="G14" s="273">
        <f t="shared" si="0"/>
        <v>0</v>
      </c>
    </row>
    <row r="15" spans="1:11" x14ac:dyDescent="0.2">
      <c r="A15" s="30">
        <v>5</v>
      </c>
      <c r="B15" s="15"/>
      <c r="C15" s="33" t="s">
        <v>87</v>
      </c>
      <c r="D15" s="33" t="s">
        <v>88</v>
      </c>
      <c r="E15" s="273">
        <v>0</v>
      </c>
      <c r="F15" s="34">
        <v>6.3E-2</v>
      </c>
      <c r="G15" s="273">
        <f t="shared" si="0"/>
        <v>0</v>
      </c>
    </row>
    <row r="16" spans="1:11" x14ac:dyDescent="0.2">
      <c r="A16" s="30">
        <v>6</v>
      </c>
      <c r="B16" s="15"/>
      <c r="C16" s="33" t="s">
        <v>89</v>
      </c>
      <c r="D16" s="33" t="s">
        <v>65</v>
      </c>
      <c r="E16" s="273">
        <v>0</v>
      </c>
      <c r="F16" s="34">
        <v>6.3E-2</v>
      </c>
      <c r="G16" s="273">
        <f t="shared" si="0"/>
        <v>0</v>
      </c>
    </row>
    <row r="17" spans="1:7" x14ac:dyDescent="0.2">
      <c r="A17" s="30">
        <v>7</v>
      </c>
      <c r="B17" s="15"/>
      <c r="C17" s="33" t="s">
        <v>66</v>
      </c>
      <c r="D17" s="33" t="s">
        <v>67</v>
      </c>
      <c r="E17" s="273">
        <v>0</v>
      </c>
      <c r="F17" s="34">
        <v>6.3E-2</v>
      </c>
      <c r="G17" s="273">
        <f t="shared" si="0"/>
        <v>0</v>
      </c>
    </row>
    <row r="18" spans="1:7" x14ac:dyDescent="0.2">
      <c r="A18" s="30">
        <v>8</v>
      </c>
      <c r="B18" s="19"/>
      <c r="C18" s="33"/>
      <c r="D18" s="33" t="s">
        <v>90</v>
      </c>
      <c r="E18" s="273">
        <v>0</v>
      </c>
      <c r="F18" s="34">
        <v>6.3E-2</v>
      </c>
      <c r="G18" s="273">
        <f t="shared" si="0"/>
        <v>0</v>
      </c>
    </row>
    <row r="19" spans="1:7" ht="13.5" thickBot="1" x14ac:dyDescent="0.25">
      <c r="A19" s="30">
        <v>9</v>
      </c>
      <c r="B19" s="33" t="s">
        <v>91</v>
      </c>
      <c r="C19" s="15"/>
      <c r="D19" s="19"/>
      <c r="E19" s="36">
        <f>SUM(E12:E18)</f>
        <v>79968136</v>
      </c>
      <c r="F19" s="36"/>
      <c r="G19" s="36">
        <f>SUM(G12:G18)</f>
        <v>5037992.568</v>
      </c>
    </row>
    <row r="20" spans="1:7" ht="13.5" thickTop="1" x14ac:dyDescent="0.2">
      <c r="A20" s="30"/>
      <c r="B20" s="19"/>
      <c r="C20" s="15"/>
      <c r="D20" s="19"/>
    </row>
    <row r="21" spans="1:7" x14ac:dyDescent="0.2">
      <c r="A21" s="30">
        <v>10</v>
      </c>
      <c r="B21" s="33" t="s">
        <v>92</v>
      </c>
      <c r="C21" s="15"/>
      <c r="D21" s="19"/>
    </row>
    <row r="22" spans="1:7" x14ac:dyDescent="0.2">
      <c r="A22" s="30">
        <v>11</v>
      </c>
      <c r="B22" s="15"/>
      <c r="C22" s="33" t="s">
        <v>93</v>
      </c>
      <c r="D22" s="33" t="s">
        <v>94</v>
      </c>
      <c r="E22" s="273">
        <v>-73114893.096349627</v>
      </c>
      <c r="F22" s="34">
        <v>6.3E-2</v>
      </c>
      <c r="G22" s="273">
        <f>E22*F22</f>
        <v>-4606238.2650700267</v>
      </c>
    </row>
    <row r="23" spans="1:7" x14ac:dyDescent="0.2">
      <c r="A23" s="30">
        <v>12</v>
      </c>
      <c r="B23" s="33"/>
      <c r="C23" s="33" t="s">
        <v>95</v>
      </c>
      <c r="D23" s="33" t="s">
        <v>96</v>
      </c>
      <c r="E23" s="273">
        <v>-6111756.6881590495</v>
      </c>
      <c r="F23" s="34">
        <v>6.3E-2</v>
      </c>
      <c r="G23" s="273">
        <f t="shared" ref="G23:G29" si="1">E23*F23</f>
        <v>-385040.67135402013</v>
      </c>
    </row>
    <row r="24" spans="1:7" x14ac:dyDescent="0.2">
      <c r="A24" s="30">
        <v>13</v>
      </c>
      <c r="B24" s="15"/>
      <c r="C24" s="33" t="s">
        <v>97</v>
      </c>
      <c r="D24" s="33" t="s">
        <v>68</v>
      </c>
      <c r="E24" s="273">
        <v>0</v>
      </c>
      <c r="F24" s="34">
        <v>6.3E-2</v>
      </c>
      <c r="G24" s="273">
        <f t="shared" si="1"/>
        <v>0</v>
      </c>
    </row>
    <row r="25" spans="1:7" x14ac:dyDescent="0.2">
      <c r="A25" s="30">
        <v>14</v>
      </c>
      <c r="B25" s="15"/>
      <c r="C25" s="37">
        <v>252</v>
      </c>
      <c r="D25" s="33" t="s">
        <v>69</v>
      </c>
      <c r="E25" s="273">
        <v>0</v>
      </c>
      <c r="F25" s="34">
        <v>6.3E-2</v>
      </c>
      <c r="G25" s="273">
        <f t="shared" si="1"/>
        <v>0</v>
      </c>
    </row>
    <row r="26" spans="1:7" x14ac:dyDescent="0.2">
      <c r="A26" s="30">
        <v>15</v>
      </c>
      <c r="B26" s="15"/>
      <c r="C26" s="33" t="s">
        <v>98</v>
      </c>
      <c r="D26" s="33" t="s">
        <v>70</v>
      </c>
      <c r="E26" s="273">
        <v>0</v>
      </c>
      <c r="F26" s="34">
        <v>6.3E-2</v>
      </c>
      <c r="G26" s="273">
        <f t="shared" si="1"/>
        <v>0</v>
      </c>
    </row>
    <row r="27" spans="1:7" x14ac:dyDescent="0.2">
      <c r="A27" s="30">
        <v>16</v>
      </c>
      <c r="B27" s="15"/>
      <c r="C27" s="33" t="s">
        <v>99</v>
      </c>
      <c r="D27" s="33" t="s">
        <v>71</v>
      </c>
      <c r="E27" s="273">
        <v>0</v>
      </c>
      <c r="F27" s="34">
        <v>6.3E-2</v>
      </c>
      <c r="G27" s="273">
        <f t="shared" si="1"/>
        <v>0</v>
      </c>
    </row>
    <row r="28" spans="1:7" x14ac:dyDescent="0.2">
      <c r="A28" s="30">
        <v>17</v>
      </c>
      <c r="B28" s="15"/>
      <c r="C28" s="33" t="s">
        <v>100</v>
      </c>
      <c r="D28" s="33" t="s">
        <v>72</v>
      </c>
      <c r="E28" s="273">
        <v>0</v>
      </c>
      <c r="F28" s="34">
        <v>6.3E-2</v>
      </c>
      <c r="G28" s="273">
        <f t="shared" si="1"/>
        <v>0</v>
      </c>
    </row>
    <row r="29" spans="1:7" x14ac:dyDescent="0.2">
      <c r="A29" s="30">
        <v>18</v>
      </c>
      <c r="B29" s="15"/>
      <c r="C29" s="33" t="s">
        <v>101</v>
      </c>
      <c r="D29" s="33" t="s">
        <v>73</v>
      </c>
      <c r="E29" s="273">
        <v>0</v>
      </c>
      <c r="F29" s="34">
        <v>6.3E-2</v>
      </c>
      <c r="G29" s="273">
        <f t="shared" si="1"/>
        <v>0</v>
      </c>
    </row>
    <row r="30" spans="1:7" x14ac:dyDescent="0.2">
      <c r="A30" s="30">
        <v>19</v>
      </c>
      <c r="B30" s="33" t="s">
        <v>102</v>
      </c>
      <c r="C30" s="15"/>
      <c r="D30" s="19"/>
      <c r="E30" s="38">
        <f>SUM(E22:E29)</f>
        <v>-79226649.784508675</v>
      </c>
      <c r="F30" s="38"/>
      <c r="G30" s="38">
        <f>SUM(G22:G29)</f>
        <v>-4991278.9364240468</v>
      </c>
    </row>
    <row r="31" spans="1:7" x14ac:dyDescent="0.2">
      <c r="A31" s="30"/>
      <c r="B31" s="19"/>
      <c r="C31" s="19"/>
      <c r="D31" s="19"/>
      <c r="E31" s="19"/>
      <c r="F31" s="19"/>
      <c r="G31" s="841"/>
    </row>
    <row r="32" spans="1:7" x14ac:dyDescent="0.2">
      <c r="A32" s="30">
        <v>20</v>
      </c>
      <c r="B32" s="39" t="s">
        <v>757</v>
      </c>
      <c r="C32" s="19"/>
      <c r="D32" s="19"/>
      <c r="E32" s="19"/>
      <c r="F32" s="19"/>
      <c r="G32" s="842">
        <f>G30+G19</f>
        <v>46713.631575953215</v>
      </c>
    </row>
    <row r="33" spans="1:7" x14ac:dyDescent="0.2">
      <c r="A33" s="30"/>
      <c r="B33" s="39"/>
      <c r="C33" s="19"/>
      <c r="D33" s="19"/>
      <c r="E33" s="19"/>
      <c r="F33" s="19"/>
      <c r="G33" s="273"/>
    </row>
    <row r="34" spans="1:7" ht="13.5" thickBot="1" x14ac:dyDescent="0.25">
      <c r="A34" s="30">
        <f>+A32+1</f>
        <v>21</v>
      </c>
      <c r="B34" s="39" t="s">
        <v>103</v>
      </c>
      <c r="C34" s="19"/>
      <c r="D34" s="19"/>
      <c r="E34" s="19"/>
      <c r="F34" s="19"/>
      <c r="G34" s="512">
        <f>-G32</f>
        <v>-46713.631575953215</v>
      </c>
    </row>
    <row r="35" spans="1:7" ht="13.5" thickTop="1" x14ac:dyDescent="0.2">
      <c r="A35" s="30"/>
      <c r="B35" s="33"/>
      <c r="C35" s="19"/>
      <c r="D35" s="19"/>
      <c r="E35" s="19"/>
      <c r="F35" s="19"/>
      <c r="G35" s="19"/>
    </row>
    <row r="36" spans="1:7" x14ac:dyDescent="0.2">
      <c r="A36" s="40"/>
      <c r="B36" s="41"/>
      <c r="C36" s="41"/>
      <c r="D36" s="41"/>
      <c r="E36" s="19"/>
      <c r="F36" s="19"/>
      <c r="G36" s="19"/>
    </row>
    <row r="37" spans="1:7" s="19" customFormat="1" x14ac:dyDescent="0.2"/>
    <row r="38" spans="1:7" s="19" customFormat="1" x14ac:dyDescent="0.2">
      <c r="A38" s="19" t="s">
        <v>225</v>
      </c>
    </row>
    <row r="39" spans="1:7" s="19" customFormat="1" x14ac:dyDescent="0.2">
      <c r="A39" s="19" t="s">
        <v>203</v>
      </c>
    </row>
    <row r="40" spans="1:7" x14ac:dyDescent="0.2">
      <c r="A40" s="42" t="s">
        <v>214</v>
      </c>
      <c r="C40" s="19"/>
      <c r="D40" s="19"/>
      <c r="E40" s="19"/>
      <c r="F40" s="19"/>
      <c r="G40" s="19"/>
    </row>
  </sheetData>
  <mergeCells count="1">
    <mergeCell ref="A6:G6"/>
  </mergeCells>
  <phoneticPr fontId="4" type="noConversion"/>
  <printOptions horizontalCentered="1"/>
  <pageMargins left="0.75" right="0.25" top="1.29" bottom="1" header="0.17" footer="0.5"/>
  <pageSetup firstPageNumber="15" orientation="portrait" useFirstPageNumber="1" horizontalDpi="1200" verticalDpi="1200" r:id="rId1"/>
  <headerFooter scaleWithDoc="0">
    <oddHeader xml:space="preserve">&amp;R&amp;"Times New Roman,Regular"&amp;12Questar Gas Company
Docket 16-057-03
QGC Exhibit 3.19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pane xSplit="6" ySplit="6" topLeftCell="I57" activePane="bottomRight" state="frozen"/>
      <selection pane="topRight" activeCell="G1" sqref="G1"/>
      <selection pane="bottomLeft" activeCell="A7" sqref="A7"/>
      <selection pane="bottomRight" activeCell="S74" sqref="S74"/>
    </sheetView>
  </sheetViews>
  <sheetFormatPr defaultRowHeight="12.75" x14ac:dyDescent="0.2"/>
  <cols>
    <col min="1" max="1" width="5.7109375" style="8" customWidth="1"/>
    <col min="2" max="2" width="3.7109375" style="8" customWidth="1"/>
    <col min="3" max="3" width="5.7109375" style="8" customWidth="1"/>
    <col min="4" max="4" width="3.7109375" style="8" customWidth="1"/>
    <col min="5" max="5" width="28" style="8" customWidth="1"/>
    <col min="6" max="6" width="28" style="8" hidden="1" customWidth="1"/>
    <col min="7" max="8" width="11.5703125" style="8" customWidth="1"/>
    <col min="9" max="9" width="14.140625" style="8" bestFit="1" customWidth="1"/>
    <col min="10" max="12" width="11.5703125" style="8" customWidth="1"/>
    <col min="13" max="13" width="12.28515625" style="8" customWidth="1"/>
    <col min="14" max="16" width="11.5703125" style="8" customWidth="1"/>
    <col min="17" max="17" width="11.85546875" style="8" customWidth="1"/>
    <col min="18" max="18" width="17.5703125" style="8" bestFit="1" customWidth="1"/>
    <col min="19" max="20" width="17.5703125" style="8" customWidth="1"/>
  </cols>
  <sheetData>
    <row r="1" spans="1:20" x14ac:dyDescent="0.2">
      <c r="A1" s="379" t="s">
        <v>212</v>
      </c>
      <c r="B1" s="729"/>
      <c r="C1" s="729"/>
      <c r="D1" s="729"/>
      <c r="E1" s="729"/>
      <c r="F1" s="729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</row>
    <row r="2" spans="1:20" x14ac:dyDescent="0.2">
      <c r="A2" s="379" t="s">
        <v>766</v>
      </c>
      <c r="B2" s="729"/>
      <c r="C2" s="729"/>
      <c r="D2" s="729"/>
      <c r="E2" s="729"/>
      <c r="F2" s="72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20.25" x14ac:dyDescent="0.3">
      <c r="A3" s="377" t="s">
        <v>767</v>
      </c>
      <c r="B3" s="729"/>
      <c r="C3" s="729"/>
      <c r="D3" s="729"/>
      <c r="E3" s="729"/>
      <c r="F3" s="729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</row>
    <row r="4" spans="1:20" x14ac:dyDescent="0.2">
      <c r="A4" s="377"/>
      <c r="B4" s="729"/>
      <c r="C4" s="729"/>
      <c r="D4" s="729"/>
      <c r="E4" s="729"/>
      <c r="F4" s="729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</row>
    <row r="5" spans="1:20" x14ac:dyDescent="0.2">
      <c r="A5" s="376"/>
      <c r="B5" s="729"/>
      <c r="C5" s="729"/>
      <c r="D5" s="729"/>
      <c r="E5" s="729"/>
      <c r="F5" s="729"/>
      <c r="G5" s="787" t="s">
        <v>3</v>
      </c>
      <c r="H5" s="787" t="s">
        <v>4</v>
      </c>
      <c r="I5" s="787" t="s">
        <v>76</v>
      </c>
      <c r="J5" s="787" t="s">
        <v>115</v>
      </c>
      <c r="K5" s="787" t="s">
        <v>114</v>
      </c>
      <c r="L5" s="787" t="s">
        <v>79</v>
      </c>
      <c r="M5" s="787" t="s">
        <v>314</v>
      </c>
      <c r="N5" s="787" t="s">
        <v>315</v>
      </c>
      <c r="O5" s="787" t="s">
        <v>316</v>
      </c>
      <c r="P5" s="787" t="s">
        <v>317</v>
      </c>
      <c r="Q5" s="787" t="s">
        <v>318</v>
      </c>
      <c r="R5" s="787" t="s">
        <v>414</v>
      </c>
      <c r="S5" s="787" t="s">
        <v>752</v>
      </c>
      <c r="T5" s="787"/>
    </row>
    <row r="6" spans="1:20" ht="34.5" thickBot="1" x14ac:dyDescent="0.25">
      <c r="A6" s="729"/>
      <c r="B6" s="729"/>
      <c r="C6" s="729"/>
      <c r="D6" s="729"/>
      <c r="E6" s="729"/>
      <c r="F6" s="729"/>
      <c r="G6" s="762" t="s">
        <v>768</v>
      </c>
      <c r="H6" s="762" t="s">
        <v>769</v>
      </c>
      <c r="I6" s="762" t="s">
        <v>770</v>
      </c>
      <c r="J6" s="762" t="s">
        <v>550</v>
      </c>
      <c r="K6" s="762" t="s">
        <v>771</v>
      </c>
      <c r="L6" s="762" t="s">
        <v>772</v>
      </c>
      <c r="M6" s="762" t="s">
        <v>773</v>
      </c>
      <c r="N6" s="762" t="s">
        <v>774</v>
      </c>
      <c r="O6" s="762" t="s">
        <v>775</v>
      </c>
      <c r="P6" s="762" t="s">
        <v>776</v>
      </c>
      <c r="Q6" s="762" t="s">
        <v>777</v>
      </c>
      <c r="R6" s="762" t="s">
        <v>778</v>
      </c>
      <c r="S6" s="762" t="s">
        <v>28</v>
      </c>
      <c r="T6" s="836"/>
    </row>
    <row r="7" spans="1:20" x14ac:dyDescent="0.2">
      <c r="A7" s="730"/>
      <c r="B7" s="729"/>
      <c r="C7" s="729"/>
      <c r="D7" s="729"/>
      <c r="E7" s="729"/>
      <c r="F7" s="729"/>
      <c r="G7" s="734"/>
      <c r="H7" s="734"/>
      <c r="I7" s="734"/>
      <c r="J7" s="734"/>
      <c r="K7" s="734"/>
      <c r="L7" s="734"/>
      <c r="M7" s="734"/>
      <c r="N7" s="734"/>
      <c r="O7" s="734"/>
      <c r="P7" s="734"/>
      <c r="Q7" s="734"/>
      <c r="R7" s="734"/>
      <c r="S7" s="734"/>
      <c r="T7" s="734"/>
    </row>
    <row r="8" spans="1:20" x14ac:dyDescent="0.2">
      <c r="A8" s="730">
        <v>1</v>
      </c>
      <c r="B8" s="760" t="s">
        <v>253</v>
      </c>
      <c r="C8" s="760"/>
      <c r="D8" s="760"/>
      <c r="E8" s="760"/>
      <c r="F8" s="760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</row>
    <row r="9" spans="1:20" x14ac:dyDescent="0.2">
      <c r="A9" s="730"/>
      <c r="B9" s="729"/>
      <c r="C9" s="729"/>
      <c r="D9" s="729"/>
      <c r="E9" s="729"/>
      <c r="F9" s="729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</row>
    <row r="10" spans="1:20" x14ac:dyDescent="0.2">
      <c r="A10" s="730">
        <f>+A8+1</f>
        <v>2</v>
      </c>
      <c r="B10" s="728" t="s">
        <v>254</v>
      </c>
      <c r="C10" s="734"/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</row>
    <row r="11" spans="1:20" x14ac:dyDescent="0.2">
      <c r="A11" s="730">
        <f t="shared" ref="A11:A16" si="0">+A10+1</f>
        <v>3</v>
      </c>
      <c r="B11" s="728"/>
      <c r="C11" s="734"/>
      <c r="D11" s="734" t="s">
        <v>255</v>
      </c>
      <c r="E11" s="734"/>
      <c r="F11" s="734"/>
      <c r="G11" s="734">
        <v>0</v>
      </c>
      <c r="H11" s="734">
        <v>0</v>
      </c>
      <c r="I11" s="734">
        <v>-14990887.630845144</v>
      </c>
      <c r="J11" s="734">
        <v>0</v>
      </c>
      <c r="K11" s="734">
        <v>0</v>
      </c>
      <c r="L11" s="734">
        <v>0</v>
      </c>
      <c r="M11" s="734">
        <v>0</v>
      </c>
      <c r="N11" s="734">
        <v>0</v>
      </c>
      <c r="O11" s="734">
        <v>0</v>
      </c>
      <c r="P11" s="734">
        <v>0</v>
      </c>
      <c r="Q11" s="734">
        <v>0</v>
      </c>
      <c r="R11" s="734">
        <v>0</v>
      </c>
      <c r="S11" s="734">
        <f>SUM(G11:R11)</f>
        <v>-14990887.630845144</v>
      </c>
      <c r="T11" s="734"/>
    </row>
    <row r="12" spans="1:20" x14ac:dyDescent="0.2">
      <c r="A12" s="730">
        <f t="shared" si="0"/>
        <v>4</v>
      </c>
      <c r="B12" s="728"/>
      <c r="C12" s="734"/>
      <c r="D12" s="734" t="s">
        <v>256</v>
      </c>
      <c r="E12" s="734"/>
      <c r="F12" s="734"/>
      <c r="G12" s="734">
        <v>0</v>
      </c>
      <c r="H12" s="734">
        <v>0</v>
      </c>
      <c r="I12" s="734">
        <v>26769867.364542872</v>
      </c>
      <c r="J12" s="734">
        <v>0</v>
      </c>
      <c r="K12" s="734">
        <v>0</v>
      </c>
      <c r="L12" s="734">
        <v>0</v>
      </c>
      <c r="M12" s="734">
        <v>0</v>
      </c>
      <c r="N12" s="734">
        <v>0</v>
      </c>
      <c r="O12" s="734">
        <v>0</v>
      </c>
      <c r="P12" s="734">
        <v>0</v>
      </c>
      <c r="Q12" s="734">
        <v>0</v>
      </c>
      <c r="R12" s="734">
        <v>0</v>
      </c>
      <c r="S12" s="734">
        <f t="shared" ref="S12:S15" si="1">SUM(G12:R12)</f>
        <v>26769867.364542872</v>
      </c>
      <c r="T12" s="734"/>
    </row>
    <row r="13" spans="1:20" x14ac:dyDescent="0.2">
      <c r="A13" s="730">
        <f t="shared" si="0"/>
        <v>5</v>
      </c>
      <c r="B13" s="728"/>
      <c r="C13" s="734"/>
      <c r="D13" s="734" t="s">
        <v>257</v>
      </c>
      <c r="E13" s="734"/>
      <c r="F13" s="734"/>
      <c r="G13" s="734">
        <v>0</v>
      </c>
      <c r="H13" s="734">
        <v>0</v>
      </c>
      <c r="I13" s="734">
        <v>-8339684.045351591</v>
      </c>
      <c r="J13" s="734">
        <v>0</v>
      </c>
      <c r="K13" s="734">
        <v>0</v>
      </c>
      <c r="L13" s="734">
        <v>0</v>
      </c>
      <c r="M13" s="734">
        <v>0</v>
      </c>
      <c r="N13" s="734">
        <v>0</v>
      </c>
      <c r="O13" s="734">
        <v>0</v>
      </c>
      <c r="P13" s="734">
        <v>0</v>
      </c>
      <c r="Q13" s="734">
        <v>0</v>
      </c>
      <c r="R13" s="734">
        <v>0</v>
      </c>
      <c r="S13" s="734">
        <f t="shared" si="1"/>
        <v>-8339684.045351591</v>
      </c>
      <c r="T13" s="734"/>
    </row>
    <row r="14" spans="1:20" x14ac:dyDescent="0.2">
      <c r="A14" s="730">
        <f t="shared" si="0"/>
        <v>6</v>
      </c>
      <c r="B14" s="728"/>
      <c r="C14" s="734"/>
      <c r="D14" s="734" t="s">
        <v>258</v>
      </c>
      <c r="E14" s="734"/>
      <c r="F14" s="734"/>
      <c r="G14" s="734">
        <v>0</v>
      </c>
      <c r="H14" s="734">
        <v>0</v>
      </c>
      <c r="I14" s="734">
        <v>0</v>
      </c>
      <c r="J14" s="734">
        <v>0</v>
      </c>
      <c r="K14" s="734">
        <v>0</v>
      </c>
      <c r="L14" s="734">
        <v>0</v>
      </c>
      <c r="M14" s="734">
        <v>0</v>
      </c>
      <c r="N14" s="734">
        <v>0</v>
      </c>
      <c r="O14" s="734">
        <v>0</v>
      </c>
      <c r="P14" s="734">
        <v>0</v>
      </c>
      <c r="Q14" s="734">
        <v>0</v>
      </c>
      <c r="R14" s="734">
        <v>0</v>
      </c>
      <c r="S14" s="734">
        <f t="shared" si="1"/>
        <v>0</v>
      </c>
      <c r="T14" s="734"/>
    </row>
    <row r="15" spans="1:20" ht="13.5" thickBot="1" x14ac:dyDescent="0.25">
      <c r="A15" s="730">
        <f t="shared" si="0"/>
        <v>7</v>
      </c>
      <c r="B15" s="728"/>
      <c r="C15" s="734"/>
      <c r="D15" s="734" t="s">
        <v>259</v>
      </c>
      <c r="E15" s="734"/>
      <c r="F15" s="734"/>
      <c r="G15" s="734">
        <v>0</v>
      </c>
      <c r="H15" s="734">
        <v>0</v>
      </c>
      <c r="I15" s="734">
        <v>0</v>
      </c>
      <c r="J15" s="734">
        <v>0</v>
      </c>
      <c r="K15" s="734">
        <v>0</v>
      </c>
      <c r="L15" s="734">
        <v>0</v>
      </c>
      <c r="M15" s="734">
        <v>0</v>
      </c>
      <c r="N15" s="734">
        <v>0</v>
      </c>
      <c r="O15" s="734">
        <v>0</v>
      </c>
      <c r="P15" s="734">
        <v>0</v>
      </c>
      <c r="Q15" s="734">
        <v>0</v>
      </c>
      <c r="R15" s="734">
        <v>0</v>
      </c>
      <c r="S15" s="734">
        <f t="shared" si="1"/>
        <v>0</v>
      </c>
      <c r="T15" s="734"/>
    </row>
    <row r="16" spans="1:20" x14ac:dyDescent="0.2">
      <c r="A16" s="730">
        <f t="shared" si="0"/>
        <v>8</v>
      </c>
      <c r="B16" s="728"/>
      <c r="C16" s="728" t="s">
        <v>260</v>
      </c>
      <c r="D16" s="734"/>
      <c r="E16" s="734"/>
      <c r="F16" s="734"/>
      <c r="G16" s="737">
        <f>SUM(G11:G15)</f>
        <v>0</v>
      </c>
      <c r="H16" s="737">
        <f t="shared" ref="H16:P16" si="2">SUM(H11:H15)</f>
        <v>0</v>
      </c>
      <c r="I16" s="737">
        <f t="shared" si="2"/>
        <v>3439295.6883461364</v>
      </c>
      <c r="J16" s="737">
        <f t="shared" si="2"/>
        <v>0</v>
      </c>
      <c r="K16" s="737">
        <f t="shared" si="2"/>
        <v>0</v>
      </c>
      <c r="L16" s="737">
        <f t="shared" si="2"/>
        <v>0</v>
      </c>
      <c r="M16" s="737">
        <f t="shared" si="2"/>
        <v>0</v>
      </c>
      <c r="N16" s="737">
        <f t="shared" si="2"/>
        <v>0</v>
      </c>
      <c r="O16" s="737">
        <f t="shared" si="2"/>
        <v>0</v>
      </c>
      <c r="P16" s="737">
        <f t="shared" si="2"/>
        <v>0</v>
      </c>
      <c r="Q16" s="737">
        <f>SUM(Q11:Q15)</f>
        <v>0</v>
      </c>
      <c r="R16" s="737">
        <f>SUM(R11:R15)</f>
        <v>0</v>
      </c>
      <c r="S16" s="737">
        <f>SUM(S11:S15)</f>
        <v>3439295.6883461364</v>
      </c>
      <c r="T16" s="735"/>
    </row>
    <row r="17" spans="1:20" x14ac:dyDescent="0.2">
      <c r="A17" s="730"/>
      <c r="B17" s="728"/>
      <c r="C17" s="734"/>
      <c r="D17" s="734"/>
      <c r="E17" s="734"/>
      <c r="F17" s="734"/>
      <c r="G17" s="734"/>
      <c r="H17" s="734"/>
      <c r="I17" s="734"/>
      <c r="J17" s="734"/>
      <c r="K17" s="734"/>
      <c r="L17" s="734"/>
      <c r="M17" s="734"/>
      <c r="N17" s="734"/>
      <c r="O17" s="734"/>
      <c r="P17" s="734"/>
      <c r="Q17" s="734"/>
      <c r="R17" s="734"/>
      <c r="S17" s="734"/>
      <c r="T17" s="734"/>
    </row>
    <row r="18" spans="1:20" x14ac:dyDescent="0.2">
      <c r="A18" s="730">
        <f>+A16+1</f>
        <v>9</v>
      </c>
      <c r="B18" s="728" t="s">
        <v>261</v>
      </c>
      <c r="C18" s="734"/>
      <c r="D18" s="734"/>
      <c r="E18" s="734"/>
      <c r="F18" s="734"/>
      <c r="G18" s="734"/>
      <c r="H18" s="734"/>
      <c r="I18" s="734"/>
      <c r="J18" s="734"/>
      <c r="K18" s="734"/>
      <c r="L18" s="734"/>
      <c r="M18" s="734"/>
      <c r="N18" s="734"/>
      <c r="O18" s="734"/>
      <c r="P18" s="734"/>
      <c r="Q18" s="734"/>
      <c r="R18" s="734"/>
      <c r="S18" s="734"/>
      <c r="T18" s="734"/>
    </row>
    <row r="19" spans="1:20" x14ac:dyDescent="0.2">
      <c r="A19" s="730">
        <f>+A18+1</f>
        <v>10</v>
      </c>
      <c r="B19" s="728"/>
      <c r="C19" s="734" t="s">
        <v>262</v>
      </c>
      <c r="D19" s="734"/>
      <c r="E19" s="734"/>
      <c r="F19" s="734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</row>
    <row r="20" spans="1:20" x14ac:dyDescent="0.2">
      <c r="A20" s="730">
        <f>+A19+1</f>
        <v>11</v>
      </c>
      <c r="B20" s="728"/>
      <c r="C20" s="734"/>
      <c r="D20" s="734" t="s">
        <v>481</v>
      </c>
      <c r="E20" s="734"/>
      <c r="F20" s="734"/>
      <c r="G20" s="734">
        <v>0</v>
      </c>
      <c r="H20" s="734">
        <v>0</v>
      </c>
      <c r="I20" s="734">
        <v>37225015.583235882</v>
      </c>
      <c r="J20" s="734">
        <v>0</v>
      </c>
      <c r="K20" s="734">
        <v>0</v>
      </c>
      <c r="L20" s="734">
        <v>0</v>
      </c>
      <c r="M20" s="734">
        <v>0</v>
      </c>
      <c r="N20" s="734">
        <v>0</v>
      </c>
      <c r="O20" s="734">
        <v>0</v>
      </c>
      <c r="P20" s="734">
        <v>0</v>
      </c>
      <c r="Q20" s="734">
        <v>0</v>
      </c>
      <c r="R20" s="734">
        <v>0</v>
      </c>
      <c r="S20" s="734">
        <f t="shared" ref="S20:S21" si="3">SUM(G20:R20)</f>
        <v>37225015.583235882</v>
      </c>
      <c r="T20" s="734"/>
    </row>
    <row r="21" spans="1:20" ht="13.5" thickBot="1" x14ac:dyDescent="0.25">
      <c r="A21" s="730">
        <f>+A20+1</f>
        <v>12</v>
      </c>
      <c r="B21" s="728"/>
      <c r="C21" s="734"/>
      <c r="D21" s="734" t="s">
        <v>480</v>
      </c>
      <c r="E21" s="734"/>
      <c r="F21" s="734"/>
      <c r="G21" s="734">
        <v>0</v>
      </c>
      <c r="H21" s="734">
        <v>0</v>
      </c>
      <c r="I21" s="734">
        <v>-18794832.264044601</v>
      </c>
      <c r="J21" s="734">
        <v>0</v>
      </c>
      <c r="K21" s="734">
        <v>0</v>
      </c>
      <c r="L21" s="734">
        <v>0</v>
      </c>
      <c r="M21" s="734">
        <v>0</v>
      </c>
      <c r="N21" s="734">
        <v>0</v>
      </c>
      <c r="O21" s="734">
        <v>0</v>
      </c>
      <c r="P21" s="734">
        <v>0</v>
      </c>
      <c r="Q21" s="734">
        <v>0</v>
      </c>
      <c r="R21" s="734">
        <v>0</v>
      </c>
      <c r="S21" s="734">
        <f t="shared" si="3"/>
        <v>-18794832.264044601</v>
      </c>
      <c r="T21" s="734"/>
    </row>
    <row r="22" spans="1:20" x14ac:dyDescent="0.2">
      <c r="A22" s="730">
        <f>+A21+1</f>
        <v>13</v>
      </c>
      <c r="B22" s="728"/>
      <c r="C22" s="734"/>
      <c r="D22" s="734" t="s">
        <v>479</v>
      </c>
      <c r="E22" s="734"/>
      <c r="F22" s="734"/>
      <c r="G22" s="737">
        <f>SUM(G20:G21)</f>
        <v>0</v>
      </c>
      <c r="H22" s="737">
        <f t="shared" ref="H22:P22" si="4">SUM(H20:H21)</f>
        <v>0</v>
      </c>
      <c r="I22" s="737">
        <f t="shared" si="4"/>
        <v>18430183.319191281</v>
      </c>
      <c r="J22" s="737">
        <f t="shared" si="4"/>
        <v>0</v>
      </c>
      <c r="K22" s="737">
        <f t="shared" si="4"/>
        <v>0</v>
      </c>
      <c r="L22" s="737">
        <f t="shared" si="4"/>
        <v>0</v>
      </c>
      <c r="M22" s="737">
        <f t="shared" si="4"/>
        <v>0</v>
      </c>
      <c r="N22" s="737">
        <f t="shared" si="4"/>
        <v>0</v>
      </c>
      <c r="O22" s="737">
        <f t="shared" si="4"/>
        <v>0</v>
      </c>
      <c r="P22" s="737">
        <f t="shared" si="4"/>
        <v>0</v>
      </c>
      <c r="Q22" s="737">
        <f>SUM(Q20:Q21)</f>
        <v>0</v>
      </c>
      <c r="R22" s="737">
        <f>SUM(R20:R21)</f>
        <v>0</v>
      </c>
      <c r="S22" s="737">
        <f>SUM(S20:S21)</f>
        <v>18430183.319191281</v>
      </c>
      <c r="T22" s="735"/>
    </row>
    <row r="23" spans="1:20" x14ac:dyDescent="0.2">
      <c r="A23" s="730"/>
      <c r="B23" s="728"/>
      <c r="C23" s="734"/>
      <c r="D23" s="734"/>
      <c r="E23" s="734"/>
      <c r="F23" s="734"/>
      <c r="G23" s="735"/>
      <c r="H23" s="735"/>
      <c r="I23" s="735"/>
      <c r="J23" s="735"/>
      <c r="K23" s="735"/>
      <c r="L23" s="735"/>
      <c r="M23" s="735"/>
      <c r="N23" s="735"/>
      <c r="O23" s="735"/>
      <c r="P23" s="735"/>
      <c r="Q23" s="735"/>
      <c r="R23" s="735"/>
      <c r="S23" s="735"/>
      <c r="T23" s="735"/>
    </row>
    <row r="24" spans="1:20" x14ac:dyDescent="0.2">
      <c r="A24" s="730">
        <f>+A22+1</f>
        <v>14</v>
      </c>
      <c r="B24" s="728"/>
      <c r="C24" s="734"/>
      <c r="D24" s="734" t="s">
        <v>478</v>
      </c>
      <c r="E24" s="734"/>
      <c r="F24" s="734"/>
      <c r="G24" s="735">
        <v>0</v>
      </c>
      <c r="H24" s="735">
        <v>0</v>
      </c>
      <c r="I24" s="735">
        <v>0</v>
      </c>
      <c r="J24" s="735">
        <v>0</v>
      </c>
      <c r="K24" s="735">
        <v>0</v>
      </c>
      <c r="L24" s="735">
        <v>0</v>
      </c>
      <c r="M24" s="735">
        <v>0</v>
      </c>
      <c r="N24" s="735">
        <v>0</v>
      </c>
      <c r="O24" s="735">
        <v>0</v>
      </c>
      <c r="P24" s="735">
        <v>0</v>
      </c>
      <c r="Q24" s="735">
        <v>0</v>
      </c>
      <c r="R24" s="735">
        <v>0</v>
      </c>
      <c r="S24" s="734">
        <f t="shared" ref="S24:S25" si="5">SUM(G24:R24)</f>
        <v>0</v>
      </c>
      <c r="T24" s="734"/>
    </row>
    <row r="25" spans="1:20" ht="13.5" thickBot="1" x14ac:dyDescent="0.25">
      <c r="A25" s="730">
        <f>+A24+1</f>
        <v>15</v>
      </c>
      <c r="B25" s="728"/>
      <c r="C25" s="734"/>
      <c r="D25" s="734" t="s">
        <v>477</v>
      </c>
      <c r="E25" s="734"/>
      <c r="F25" s="734"/>
      <c r="G25" s="735">
        <v>0</v>
      </c>
      <c r="H25" s="735">
        <v>0</v>
      </c>
      <c r="I25" s="735">
        <v>0</v>
      </c>
      <c r="J25" s="735">
        <v>0</v>
      </c>
      <c r="K25" s="735">
        <v>0</v>
      </c>
      <c r="L25" s="735">
        <v>0</v>
      </c>
      <c r="M25" s="735">
        <v>0</v>
      </c>
      <c r="N25" s="735">
        <v>0</v>
      </c>
      <c r="O25" s="735">
        <v>0</v>
      </c>
      <c r="P25" s="735">
        <v>0</v>
      </c>
      <c r="Q25" s="735">
        <v>0</v>
      </c>
      <c r="R25" s="735">
        <v>0</v>
      </c>
      <c r="S25" s="734">
        <f t="shared" si="5"/>
        <v>0</v>
      </c>
      <c r="T25" s="734"/>
    </row>
    <row r="26" spans="1:20" x14ac:dyDescent="0.2">
      <c r="A26" s="730">
        <f>+A25+1</f>
        <v>16</v>
      </c>
      <c r="B26" s="728"/>
      <c r="C26" s="734"/>
      <c r="D26" s="734" t="s">
        <v>476</v>
      </c>
      <c r="E26" s="734"/>
      <c r="F26" s="734"/>
      <c r="G26" s="737">
        <f>SUM(G24:G25)</f>
        <v>0</v>
      </c>
      <c r="H26" s="737">
        <f t="shared" ref="H26:P26" si="6">SUM(H24:H25)</f>
        <v>0</v>
      </c>
      <c r="I26" s="737">
        <f t="shared" si="6"/>
        <v>0</v>
      </c>
      <c r="J26" s="737">
        <f t="shared" si="6"/>
        <v>0</v>
      </c>
      <c r="K26" s="737">
        <f t="shared" si="6"/>
        <v>0</v>
      </c>
      <c r="L26" s="737">
        <f t="shared" si="6"/>
        <v>0</v>
      </c>
      <c r="M26" s="737">
        <f t="shared" si="6"/>
        <v>0</v>
      </c>
      <c r="N26" s="737">
        <f t="shared" si="6"/>
        <v>0</v>
      </c>
      <c r="O26" s="737">
        <f t="shared" si="6"/>
        <v>0</v>
      </c>
      <c r="P26" s="737">
        <f t="shared" si="6"/>
        <v>0</v>
      </c>
      <c r="Q26" s="737">
        <f>SUM(Q24:Q25)</f>
        <v>0</v>
      </c>
      <c r="R26" s="737">
        <f>SUM(R24:R25)</f>
        <v>0</v>
      </c>
      <c r="S26" s="737">
        <f>SUM(S24:S25)</f>
        <v>0</v>
      </c>
      <c r="T26" s="735"/>
    </row>
    <row r="27" spans="1:20" x14ac:dyDescent="0.2">
      <c r="A27" s="730"/>
      <c r="B27" s="728"/>
      <c r="C27" s="734"/>
      <c r="D27" s="734"/>
      <c r="E27" s="734"/>
      <c r="F27" s="734"/>
      <c r="G27" s="734"/>
      <c r="H27" s="734"/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734"/>
    </row>
    <row r="28" spans="1:20" x14ac:dyDescent="0.2">
      <c r="A28" s="730">
        <f>+A26+1</f>
        <v>17</v>
      </c>
      <c r="B28" s="728"/>
      <c r="C28" s="734" t="s">
        <v>263</v>
      </c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</row>
    <row r="29" spans="1:20" x14ac:dyDescent="0.2">
      <c r="A29" s="730">
        <f t="shared" ref="A29:A34" si="7">+A28+1</f>
        <v>18</v>
      </c>
      <c r="B29" s="728"/>
      <c r="C29" s="734"/>
      <c r="D29" s="734" t="s">
        <v>63</v>
      </c>
      <c r="E29" s="734"/>
      <c r="F29" s="734"/>
      <c r="G29" s="734">
        <v>0</v>
      </c>
      <c r="H29" s="734">
        <v>75508.916147599986</v>
      </c>
      <c r="I29" s="734">
        <v>0</v>
      </c>
      <c r="J29" s="734">
        <v>0</v>
      </c>
      <c r="K29" s="734">
        <v>0</v>
      </c>
      <c r="L29" s="734">
        <v>0</v>
      </c>
      <c r="M29" s="734">
        <v>0</v>
      </c>
      <c r="N29" s="734">
        <v>0</v>
      </c>
      <c r="O29" s="734">
        <v>0</v>
      </c>
      <c r="P29" s="734">
        <v>0</v>
      </c>
      <c r="Q29" s="734">
        <v>0</v>
      </c>
      <c r="R29" s="734">
        <v>0</v>
      </c>
      <c r="S29" s="734">
        <f t="shared" ref="S29:S33" si="8">SUM(G29:R29)</f>
        <v>75508.916147599986</v>
      </c>
      <c r="T29" s="734"/>
    </row>
    <row r="30" spans="1:20" x14ac:dyDescent="0.2">
      <c r="A30" s="730">
        <f t="shared" si="7"/>
        <v>19</v>
      </c>
      <c r="B30" s="728"/>
      <c r="C30" s="734"/>
      <c r="D30" s="734" t="s">
        <v>264</v>
      </c>
      <c r="E30" s="734"/>
      <c r="F30" s="734"/>
      <c r="G30" s="734">
        <v>0</v>
      </c>
      <c r="H30" s="734">
        <v>2253301.4770417293</v>
      </c>
      <c r="I30" s="734">
        <v>0</v>
      </c>
      <c r="J30" s="734">
        <v>0</v>
      </c>
      <c r="K30" s="734">
        <v>0</v>
      </c>
      <c r="L30" s="734">
        <v>0</v>
      </c>
      <c r="M30" s="734">
        <v>0</v>
      </c>
      <c r="N30" s="734">
        <v>0</v>
      </c>
      <c r="O30" s="734">
        <v>0</v>
      </c>
      <c r="P30" s="734">
        <v>0</v>
      </c>
      <c r="Q30" s="734">
        <v>0</v>
      </c>
      <c r="R30" s="734">
        <v>0</v>
      </c>
      <c r="S30" s="734">
        <f t="shared" si="8"/>
        <v>2253301.4770417293</v>
      </c>
      <c r="T30" s="734"/>
    </row>
    <row r="31" spans="1:20" x14ac:dyDescent="0.2">
      <c r="A31" s="730">
        <f t="shared" si="7"/>
        <v>20</v>
      </c>
      <c r="B31" s="728"/>
      <c r="C31" s="734"/>
      <c r="D31" s="734" t="s">
        <v>292</v>
      </c>
      <c r="E31" s="734"/>
      <c r="F31" s="734"/>
      <c r="G31" s="734">
        <v>0</v>
      </c>
      <c r="H31" s="734">
        <v>1212226.1275791235</v>
      </c>
      <c r="I31" s="734">
        <v>0</v>
      </c>
      <c r="J31" s="734">
        <v>0</v>
      </c>
      <c r="K31" s="734">
        <v>0</v>
      </c>
      <c r="L31" s="734">
        <v>-1534493.5539606749</v>
      </c>
      <c r="M31" s="734">
        <v>0</v>
      </c>
      <c r="N31" s="734">
        <v>0</v>
      </c>
      <c r="O31" s="734">
        <v>0</v>
      </c>
      <c r="P31" s="734">
        <v>0</v>
      </c>
      <c r="Q31" s="734">
        <v>0</v>
      </c>
      <c r="R31" s="734">
        <v>0</v>
      </c>
      <c r="S31" s="734">
        <f t="shared" si="8"/>
        <v>-322267.42638155143</v>
      </c>
      <c r="T31" s="734"/>
    </row>
    <row r="32" spans="1:20" x14ac:dyDescent="0.2">
      <c r="A32" s="730">
        <f t="shared" si="7"/>
        <v>21</v>
      </c>
      <c r="B32" s="728"/>
      <c r="C32" s="734"/>
      <c r="D32" s="734" t="s">
        <v>265</v>
      </c>
      <c r="E32" s="734"/>
      <c r="F32" s="734"/>
      <c r="G32" s="734">
        <v>0</v>
      </c>
      <c r="H32" s="734">
        <v>2447654.2477419353</v>
      </c>
      <c r="I32" s="734">
        <v>0</v>
      </c>
      <c r="J32" s="734">
        <v>0</v>
      </c>
      <c r="K32" s="734">
        <v>0</v>
      </c>
      <c r="L32" s="734">
        <v>0</v>
      </c>
      <c r="M32" s="734">
        <v>0</v>
      </c>
      <c r="N32" s="734">
        <v>0</v>
      </c>
      <c r="O32" s="734">
        <v>-4605.2481306519994</v>
      </c>
      <c r="P32" s="734">
        <v>0</v>
      </c>
      <c r="Q32" s="734">
        <v>0</v>
      </c>
      <c r="R32" s="734">
        <v>-25646407.390303198</v>
      </c>
      <c r="S32" s="734">
        <f t="shared" si="8"/>
        <v>-23203358.390691914</v>
      </c>
      <c r="T32" s="734"/>
    </row>
    <row r="33" spans="1:20" ht="13.5" thickBot="1" x14ac:dyDescent="0.25">
      <c r="A33" s="730">
        <f t="shared" si="7"/>
        <v>22</v>
      </c>
      <c r="B33" s="728"/>
      <c r="C33" s="734"/>
      <c r="D33" s="734" t="s">
        <v>266</v>
      </c>
      <c r="E33" s="734"/>
      <c r="F33" s="734"/>
      <c r="G33" s="734">
        <v>0</v>
      </c>
      <c r="H33" s="734">
        <v>1720796.4648488003</v>
      </c>
      <c r="I33" s="734">
        <v>0</v>
      </c>
      <c r="J33" s="734">
        <v>0</v>
      </c>
      <c r="K33" s="734">
        <v>0</v>
      </c>
      <c r="L33" s="734">
        <v>0</v>
      </c>
      <c r="M33" s="734">
        <v>-2950022.6673207618</v>
      </c>
      <c r="N33" s="734">
        <v>-32343.892741593525</v>
      </c>
      <c r="O33" s="734">
        <v>0</v>
      </c>
      <c r="P33" s="734">
        <v>-209017.2551548137</v>
      </c>
      <c r="Q33" s="734">
        <v>-328779.22455199994</v>
      </c>
      <c r="R33" s="734">
        <v>0</v>
      </c>
      <c r="S33" s="734">
        <f t="shared" si="8"/>
        <v>-1799366.5749203686</v>
      </c>
      <c r="T33" s="734"/>
    </row>
    <row r="34" spans="1:20" x14ac:dyDescent="0.2">
      <c r="A34" s="730">
        <f t="shared" si="7"/>
        <v>23</v>
      </c>
      <c r="B34" s="728"/>
      <c r="C34" s="734"/>
      <c r="D34" s="734" t="s">
        <v>267</v>
      </c>
      <c r="E34" s="734"/>
      <c r="F34" s="734"/>
      <c r="G34" s="737">
        <f>SUM(G29:G33)</f>
        <v>0</v>
      </c>
      <c r="H34" s="737">
        <f t="shared" ref="H34:P34" si="9">SUM(H29:H33)</f>
        <v>7709487.2333591888</v>
      </c>
      <c r="I34" s="737">
        <f t="shared" si="9"/>
        <v>0</v>
      </c>
      <c r="J34" s="737">
        <f t="shared" si="9"/>
        <v>0</v>
      </c>
      <c r="K34" s="737">
        <f t="shared" si="9"/>
        <v>0</v>
      </c>
      <c r="L34" s="737">
        <f t="shared" si="9"/>
        <v>-1534493.5539606749</v>
      </c>
      <c r="M34" s="737">
        <f t="shared" si="9"/>
        <v>-2950022.6673207618</v>
      </c>
      <c r="N34" s="737">
        <f t="shared" si="9"/>
        <v>-32343.892741593525</v>
      </c>
      <c r="O34" s="737">
        <f t="shared" si="9"/>
        <v>-4605.2481306519994</v>
      </c>
      <c r="P34" s="737">
        <f t="shared" si="9"/>
        <v>-209017.2551548137</v>
      </c>
      <c r="Q34" s="737">
        <f>SUM(Q29:Q33)</f>
        <v>-328779.22455199994</v>
      </c>
      <c r="R34" s="737">
        <f>SUM(R29:R33)</f>
        <v>-25646407.390303198</v>
      </c>
      <c r="S34" s="737">
        <f>SUM(S29:S33)</f>
        <v>-22996181.998804502</v>
      </c>
      <c r="T34" s="735"/>
    </row>
    <row r="35" spans="1:20" x14ac:dyDescent="0.2">
      <c r="A35" s="730"/>
      <c r="B35" s="728"/>
      <c r="C35" s="734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</row>
    <row r="36" spans="1:20" x14ac:dyDescent="0.2">
      <c r="A36" s="730">
        <f>+A34+1</f>
        <v>24</v>
      </c>
      <c r="B36" s="728"/>
      <c r="C36" s="734" t="s">
        <v>268</v>
      </c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</row>
    <row r="37" spans="1:20" x14ac:dyDescent="0.2">
      <c r="A37" s="730">
        <f>+A36+1</f>
        <v>25</v>
      </c>
      <c r="B37" s="728"/>
      <c r="C37" s="734"/>
      <c r="D37" s="734" t="s">
        <v>475</v>
      </c>
      <c r="E37" s="734"/>
      <c r="F37" s="734"/>
      <c r="G37" s="734">
        <v>0</v>
      </c>
      <c r="H37" s="734">
        <v>14944654.830085842</v>
      </c>
      <c r="I37" s="734">
        <v>0</v>
      </c>
      <c r="J37" s="734">
        <v>0</v>
      </c>
      <c r="K37" s="734">
        <v>0</v>
      </c>
      <c r="L37" s="734">
        <v>0</v>
      </c>
      <c r="M37" s="734">
        <v>0</v>
      </c>
      <c r="N37" s="734">
        <v>0</v>
      </c>
      <c r="O37" s="734">
        <v>0</v>
      </c>
      <c r="P37" s="734">
        <v>0</v>
      </c>
      <c r="Q37" s="734">
        <v>0</v>
      </c>
      <c r="R37" s="734">
        <v>0</v>
      </c>
      <c r="S37" s="734">
        <f t="shared" ref="S37:S39" si="10">SUM(G37:R37)</f>
        <v>14944654.830085842</v>
      </c>
      <c r="T37" s="734"/>
    </row>
    <row r="38" spans="1:20" x14ac:dyDescent="0.2">
      <c r="A38" s="730">
        <f>+A37+1</f>
        <v>26</v>
      </c>
      <c r="B38" s="728"/>
      <c r="C38" s="734"/>
      <c r="D38" s="734" t="s">
        <v>270</v>
      </c>
      <c r="E38" s="734"/>
      <c r="F38" s="734"/>
      <c r="G38" s="734">
        <v>0</v>
      </c>
      <c r="H38" s="734">
        <v>3691395.460218275</v>
      </c>
      <c r="I38" s="734">
        <v>0</v>
      </c>
      <c r="J38" s="734">
        <v>0</v>
      </c>
      <c r="K38" s="734">
        <v>0</v>
      </c>
      <c r="L38" s="734">
        <v>0</v>
      </c>
      <c r="M38" s="734">
        <v>0</v>
      </c>
      <c r="N38" s="734">
        <v>0</v>
      </c>
      <c r="O38" s="734">
        <v>0</v>
      </c>
      <c r="P38" s="734">
        <v>0</v>
      </c>
      <c r="Q38" s="734">
        <v>0</v>
      </c>
      <c r="R38" s="734">
        <v>0</v>
      </c>
      <c r="S38" s="734">
        <f t="shared" si="10"/>
        <v>3691395.460218275</v>
      </c>
      <c r="T38" s="734"/>
    </row>
    <row r="39" spans="1:20" ht="13.5" thickBot="1" x14ac:dyDescent="0.25">
      <c r="A39" s="730">
        <f>+A38+1</f>
        <v>27</v>
      </c>
      <c r="B39" s="728"/>
      <c r="C39" s="734"/>
      <c r="D39" s="734" t="s">
        <v>271</v>
      </c>
      <c r="E39" s="734"/>
      <c r="F39" s="734"/>
      <c r="G39" s="734">
        <v>0</v>
      </c>
      <c r="H39" s="734">
        <v>-10031156.016699199</v>
      </c>
      <c r="I39" s="734">
        <v>-5707833.1584143154</v>
      </c>
      <c r="J39" s="734">
        <v>0</v>
      </c>
      <c r="K39" s="734">
        <v>0</v>
      </c>
      <c r="L39" s="734">
        <v>584263.81441536907</v>
      </c>
      <c r="M39" s="734">
        <v>1123231.4999120557</v>
      </c>
      <c r="N39" s="734">
        <v>12315.05085014472</v>
      </c>
      <c r="O39" s="734">
        <v>1753.4644131929279</v>
      </c>
      <c r="P39" s="734">
        <v>79584.054595847178</v>
      </c>
      <c r="Q39" s="734">
        <v>125183.84540714827</v>
      </c>
      <c r="R39" s="734">
        <v>9764959.7609799188</v>
      </c>
      <c r="S39" s="734">
        <f t="shared" si="10"/>
        <v>-4047697.6845398378</v>
      </c>
      <c r="T39" s="734"/>
    </row>
    <row r="40" spans="1:20" x14ac:dyDescent="0.2">
      <c r="A40" s="730">
        <f>+A39+1</f>
        <v>28</v>
      </c>
      <c r="B40" s="728"/>
      <c r="C40" s="734"/>
      <c r="D40" s="734" t="s">
        <v>272</v>
      </c>
      <c r="E40" s="734"/>
      <c r="F40" s="734"/>
      <c r="G40" s="737">
        <f>SUM(G37:G39)</f>
        <v>0</v>
      </c>
      <c r="H40" s="737">
        <f t="shared" ref="H40:P40" si="11">SUM(H37:H39)</f>
        <v>8604894.2736049183</v>
      </c>
      <c r="I40" s="737">
        <f t="shared" si="11"/>
        <v>-5707833.1584143154</v>
      </c>
      <c r="J40" s="737">
        <f t="shared" si="11"/>
        <v>0</v>
      </c>
      <c r="K40" s="737">
        <f t="shared" si="11"/>
        <v>0</v>
      </c>
      <c r="L40" s="737">
        <f t="shared" si="11"/>
        <v>584263.81441536907</v>
      </c>
      <c r="M40" s="737">
        <f t="shared" si="11"/>
        <v>1123231.4999120557</v>
      </c>
      <c r="N40" s="737">
        <f t="shared" si="11"/>
        <v>12315.05085014472</v>
      </c>
      <c r="O40" s="737">
        <f t="shared" si="11"/>
        <v>1753.4644131929279</v>
      </c>
      <c r="P40" s="737">
        <f t="shared" si="11"/>
        <v>79584.054595847178</v>
      </c>
      <c r="Q40" s="737">
        <f>SUM(Q37:Q39)</f>
        <v>125183.84540714827</v>
      </c>
      <c r="R40" s="737">
        <f>SUM(R37:R39)</f>
        <v>9764959.7609799188</v>
      </c>
      <c r="S40" s="737">
        <f>SUM(S37:S39)</f>
        <v>14588352.605764279</v>
      </c>
      <c r="T40" s="735"/>
    </row>
    <row r="41" spans="1:20" ht="13.5" thickBot="1" x14ac:dyDescent="0.25">
      <c r="A41" s="730"/>
      <c r="B41" s="728"/>
      <c r="C41" s="734"/>
      <c r="D41" s="734"/>
      <c r="E41" s="734"/>
      <c r="F41" s="734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5"/>
    </row>
    <row r="42" spans="1:20" ht="13.5" thickTop="1" x14ac:dyDescent="0.2">
      <c r="A42" s="730"/>
      <c r="B42" s="728"/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734"/>
      <c r="O42" s="734"/>
      <c r="P42" s="734"/>
      <c r="Q42" s="734"/>
      <c r="R42" s="734"/>
      <c r="S42" s="734"/>
      <c r="T42" s="734"/>
    </row>
    <row r="43" spans="1:20" x14ac:dyDescent="0.2">
      <c r="A43" s="730">
        <f>+A40+1</f>
        <v>29</v>
      </c>
      <c r="B43" s="728"/>
      <c r="C43" s="728" t="s">
        <v>273</v>
      </c>
      <c r="D43" s="734"/>
      <c r="E43" s="734"/>
      <c r="F43" s="734"/>
      <c r="G43" s="734">
        <f>+G22+G26+G34+G40</f>
        <v>0</v>
      </c>
      <c r="H43" s="734">
        <f t="shared" ref="H43:P43" si="12">+H22+H26+H34+H40</f>
        <v>16314381.506964106</v>
      </c>
      <c r="I43" s="734">
        <f t="shared" si="12"/>
        <v>12722350.160776965</v>
      </c>
      <c r="J43" s="734">
        <f t="shared" si="12"/>
        <v>0</v>
      </c>
      <c r="K43" s="734">
        <f t="shared" si="12"/>
        <v>0</v>
      </c>
      <c r="L43" s="734">
        <f t="shared" si="12"/>
        <v>-950229.73954530584</v>
      </c>
      <c r="M43" s="734">
        <f t="shared" si="12"/>
        <v>-1826791.1674087062</v>
      </c>
      <c r="N43" s="734">
        <f t="shared" si="12"/>
        <v>-20028.841891448807</v>
      </c>
      <c r="O43" s="734">
        <f t="shared" si="12"/>
        <v>-2851.7837174590713</v>
      </c>
      <c r="P43" s="734">
        <f t="shared" si="12"/>
        <v>-129433.20055896652</v>
      </c>
      <c r="Q43" s="734">
        <f>+Q22+Q26+Q34+Q40</f>
        <v>-203595.37914485167</v>
      </c>
      <c r="R43" s="734">
        <f>+R22+R26+R34+R40</f>
        <v>-15881447.629323279</v>
      </c>
      <c r="S43" s="734">
        <f>+S22+S26+S34+S40</f>
        <v>10022353.926151058</v>
      </c>
      <c r="T43" s="734"/>
    </row>
    <row r="44" spans="1:20" ht="13.5" thickBot="1" x14ac:dyDescent="0.25">
      <c r="A44" s="730"/>
      <c r="B44" s="728"/>
      <c r="C44" s="734"/>
      <c r="D44" s="734"/>
      <c r="E44" s="734"/>
      <c r="F44" s="734"/>
      <c r="G44" s="739"/>
      <c r="H44" s="739"/>
      <c r="I44" s="739"/>
      <c r="J44" s="739"/>
      <c r="K44" s="739"/>
      <c r="L44" s="739"/>
      <c r="M44" s="739"/>
      <c r="N44" s="739"/>
      <c r="O44" s="739"/>
      <c r="P44" s="739"/>
      <c r="Q44" s="739"/>
      <c r="R44" s="739"/>
      <c r="S44" s="739"/>
      <c r="T44" s="735"/>
    </row>
    <row r="45" spans="1:20" ht="13.5" thickTop="1" x14ac:dyDescent="0.2">
      <c r="A45" s="730"/>
      <c r="B45" s="728"/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4"/>
    </row>
    <row r="46" spans="1:20" x14ac:dyDescent="0.2">
      <c r="A46" s="730">
        <f>+A43+1</f>
        <v>30</v>
      </c>
      <c r="B46" s="728" t="s">
        <v>274</v>
      </c>
      <c r="C46" s="734"/>
      <c r="D46" s="734"/>
      <c r="E46" s="734"/>
      <c r="F46" s="734"/>
      <c r="G46" s="734">
        <f>+G16-G43</f>
        <v>0</v>
      </c>
      <c r="H46" s="734">
        <f t="shared" ref="H46:P46" si="13">+H16-H43</f>
        <v>-16314381.506964106</v>
      </c>
      <c r="I46" s="734">
        <f t="shared" si="13"/>
        <v>-9283054.472430829</v>
      </c>
      <c r="J46" s="734">
        <f t="shared" si="13"/>
        <v>0</v>
      </c>
      <c r="K46" s="734">
        <f t="shared" si="13"/>
        <v>0</v>
      </c>
      <c r="L46" s="734">
        <f t="shared" si="13"/>
        <v>950229.73954530584</v>
      </c>
      <c r="M46" s="734">
        <f t="shared" si="13"/>
        <v>1826791.1674087062</v>
      </c>
      <c r="N46" s="734">
        <f t="shared" si="13"/>
        <v>20028.841891448807</v>
      </c>
      <c r="O46" s="734">
        <f t="shared" si="13"/>
        <v>2851.7837174590713</v>
      </c>
      <c r="P46" s="734">
        <f t="shared" si="13"/>
        <v>129433.20055896652</v>
      </c>
      <c r="Q46" s="734">
        <f>+Q16-Q43</f>
        <v>203595.37914485167</v>
      </c>
      <c r="R46" s="734">
        <f>+R16-R43</f>
        <v>15881447.629323279</v>
      </c>
      <c r="S46" s="734">
        <f>+S16-S43</f>
        <v>-6583058.2378049213</v>
      </c>
      <c r="T46" s="734"/>
    </row>
    <row r="47" spans="1:20" ht="13.5" thickBot="1" x14ac:dyDescent="0.25">
      <c r="A47" s="730"/>
      <c r="B47" s="740"/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35"/>
    </row>
    <row r="48" spans="1:20" x14ac:dyDescent="0.2">
      <c r="A48" s="73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">
      <c r="A49" s="730">
        <f>+A46+1</f>
        <v>31</v>
      </c>
      <c r="B49" s="761" t="s">
        <v>275</v>
      </c>
      <c r="C49" s="761"/>
      <c r="D49" s="761"/>
      <c r="E49" s="761"/>
      <c r="F49" s="761"/>
      <c r="G49" s="734"/>
      <c r="H49" s="734"/>
      <c r="I49" s="734"/>
      <c r="J49" s="734"/>
      <c r="K49" s="734"/>
      <c r="L49" s="734"/>
      <c r="M49" s="734"/>
      <c r="N49" s="734"/>
      <c r="O49" s="734"/>
      <c r="P49" s="734"/>
      <c r="Q49" s="734"/>
      <c r="R49" s="734"/>
      <c r="S49" s="734"/>
      <c r="T49" s="734"/>
    </row>
    <row r="50" spans="1:20" x14ac:dyDescent="0.2">
      <c r="A50" s="730"/>
      <c r="B50" s="726"/>
      <c r="C50" s="726"/>
      <c r="D50" s="726"/>
      <c r="E50" s="726"/>
      <c r="F50" s="726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</row>
    <row r="51" spans="1:20" x14ac:dyDescent="0.2">
      <c r="A51" s="730">
        <f>+A49+1</f>
        <v>32</v>
      </c>
      <c r="B51" s="728" t="s">
        <v>276</v>
      </c>
      <c r="C51" s="734"/>
      <c r="D51" s="734"/>
      <c r="E51" s="734"/>
      <c r="F51" s="734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34"/>
      <c r="R51" s="734"/>
      <c r="S51" s="734"/>
      <c r="T51" s="734"/>
    </row>
    <row r="52" spans="1:20" x14ac:dyDescent="0.2">
      <c r="A52" s="730">
        <f t="shared" ref="A52:A58" si="14">+A51+1</f>
        <v>33</v>
      </c>
      <c r="B52" s="20"/>
      <c r="C52" s="741">
        <v>101</v>
      </c>
      <c r="D52" s="734" t="s">
        <v>7</v>
      </c>
      <c r="E52" s="734"/>
      <c r="F52" s="734"/>
      <c r="G52" s="734">
        <v>302298360.65908837</v>
      </c>
      <c r="H52" s="734">
        <v>0</v>
      </c>
      <c r="I52" s="734">
        <v>0</v>
      </c>
      <c r="J52" s="734">
        <v>0</v>
      </c>
      <c r="K52" s="734">
        <v>-5037992.5680000009</v>
      </c>
      <c r="L52" s="734">
        <v>0</v>
      </c>
      <c r="M52" s="734">
        <v>0</v>
      </c>
      <c r="N52" s="734">
        <v>0</v>
      </c>
      <c r="O52" s="734">
        <v>0</v>
      </c>
      <c r="P52" s="734">
        <v>0</v>
      </c>
      <c r="Q52" s="734">
        <v>0</v>
      </c>
      <c r="R52" s="734">
        <v>0</v>
      </c>
      <c r="S52" s="734">
        <f t="shared" ref="S52:S57" si="15">SUM(G52:R52)</f>
        <v>297260368.09108835</v>
      </c>
      <c r="T52" s="734"/>
    </row>
    <row r="53" spans="1:20" x14ac:dyDescent="0.2">
      <c r="A53" s="730">
        <f t="shared" si="14"/>
        <v>34</v>
      </c>
      <c r="B53" s="20"/>
      <c r="C53" s="741">
        <v>105</v>
      </c>
      <c r="D53" s="734" t="s">
        <v>64</v>
      </c>
      <c r="E53" s="734"/>
      <c r="F53" s="734"/>
      <c r="G53" s="734">
        <v>0</v>
      </c>
      <c r="H53" s="734">
        <v>0</v>
      </c>
      <c r="I53" s="734">
        <v>0</v>
      </c>
      <c r="J53" s="734">
        <v>0</v>
      </c>
      <c r="K53" s="734">
        <v>0</v>
      </c>
      <c r="L53" s="734">
        <v>0</v>
      </c>
      <c r="M53" s="734">
        <v>0</v>
      </c>
      <c r="N53" s="734">
        <v>0</v>
      </c>
      <c r="O53" s="734">
        <v>0</v>
      </c>
      <c r="P53" s="734">
        <v>0</v>
      </c>
      <c r="Q53" s="734">
        <v>0</v>
      </c>
      <c r="R53" s="734">
        <v>0</v>
      </c>
      <c r="S53" s="734">
        <f t="shared" si="15"/>
        <v>0</v>
      </c>
      <c r="T53" s="734"/>
    </row>
    <row r="54" spans="1:20" x14ac:dyDescent="0.2">
      <c r="A54" s="730">
        <f t="shared" si="14"/>
        <v>35</v>
      </c>
      <c r="B54" s="20"/>
      <c r="C54" s="741">
        <v>106</v>
      </c>
      <c r="D54" s="734" t="s">
        <v>86</v>
      </c>
      <c r="E54" s="734"/>
      <c r="F54" s="734"/>
      <c r="G54" s="734">
        <v>-11515347.99</v>
      </c>
      <c r="H54" s="734">
        <v>0</v>
      </c>
      <c r="I54" s="734">
        <v>0</v>
      </c>
      <c r="J54" s="734">
        <v>0</v>
      </c>
      <c r="K54" s="734">
        <v>0</v>
      </c>
      <c r="L54" s="734">
        <v>0</v>
      </c>
      <c r="M54" s="734">
        <v>0</v>
      </c>
      <c r="N54" s="734">
        <v>0</v>
      </c>
      <c r="O54" s="734">
        <v>0</v>
      </c>
      <c r="P54" s="734">
        <v>0</v>
      </c>
      <c r="Q54" s="734">
        <v>0</v>
      </c>
      <c r="R54" s="734">
        <v>0</v>
      </c>
      <c r="S54" s="734">
        <f t="shared" si="15"/>
        <v>-11515347.99</v>
      </c>
      <c r="T54" s="734"/>
    </row>
    <row r="55" spans="1:20" x14ac:dyDescent="0.2">
      <c r="A55" s="730">
        <f t="shared" si="14"/>
        <v>36</v>
      </c>
      <c r="B55" s="20"/>
      <c r="C55" s="741">
        <v>108</v>
      </c>
      <c r="D55" s="734" t="s">
        <v>94</v>
      </c>
      <c r="E55" s="734"/>
      <c r="F55" s="734"/>
      <c r="G55" s="734">
        <v>-65101580.130239233</v>
      </c>
      <c r="H55" s="734">
        <v>0</v>
      </c>
      <c r="I55" s="734">
        <v>0</v>
      </c>
      <c r="J55" s="734">
        <v>0</v>
      </c>
      <c r="K55" s="734">
        <v>4606238.2650700267</v>
      </c>
      <c r="L55" s="734">
        <v>0</v>
      </c>
      <c r="M55" s="734">
        <v>0</v>
      </c>
      <c r="N55" s="734">
        <v>0</v>
      </c>
      <c r="O55" s="734">
        <v>0</v>
      </c>
      <c r="P55" s="734">
        <v>0</v>
      </c>
      <c r="Q55" s="734">
        <v>0</v>
      </c>
      <c r="R55" s="734">
        <v>0</v>
      </c>
      <c r="S55" s="734">
        <f t="shared" si="15"/>
        <v>-60495341.865169205</v>
      </c>
      <c r="T55" s="734"/>
    </row>
    <row r="56" spans="1:20" x14ac:dyDescent="0.2">
      <c r="A56" s="730">
        <f t="shared" si="14"/>
        <v>37</v>
      </c>
      <c r="B56" s="20"/>
      <c r="C56" s="741">
        <v>111</v>
      </c>
      <c r="D56" s="734" t="s">
        <v>96</v>
      </c>
      <c r="E56" s="734"/>
      <c r="F56" s="734"/>
      <c r="G56" s="734">
        <v>7.8216544352471828E-10</v>
      </c>
      <c r="H56" s="734">
        <v>0</v>
      </c>
      <c r="I56" s="734">
        <v>0</v>
      </c>
      <c r="J56" s="734">
        <v>0</v>
      </c>
      <c r="K56" s="734">
        <v>385040.67135402013</v>
      </c>
      <c r="L56" s="734">
        <v>0</v>
      </c>
      <c r="M56" s="734">
        <v>0</v>
      </c>
      <c r="N56" s="734">
        <v>0</v>
      </c>
      <c r="O56" s="734">
        <v>0</v>
      </c>
      <c r="P56" s="734">
        <v>0</v>
      </c>
      <c r="Q56" s="734">
        <v>0</v>
      </c>
      <c r="R56" s="734">
        <v>0</v>
      </c>
      <c r="S56" s="734">
        <f t="shared" si="15"/>
        <v>385040.67135402089</v>
      </c>
      <c r="T56" s="734"/>
    </row>
    <row r="57" spans="1:20" ht="13.5" thickBot="1" x14ac:dyDescent="0.25">
      <c r="A57" s="730">
        <f t="shared" si="14"/>
        <v>38</v>
      </c>
      <c r="B57" s="20"/>
      <c r="C57" s="741">
        <v>254</v>
      </c>
      <c r="D57" s="734" t="s">
        <v>696</v>
      </c>
      <c r="E57" s="734"/>
      <c r="F57" s="734"/>
      <c r="G57" s="734">
        <v>-10692165.598608589</v>
      </c>
      <c r="H57" s="734">
        <v>0</v>
      </c>
      <c r="I57" s="734">
        <v>0</v>
      </c>
      <c r="J57" s="734">
        <v>0</v>
      </c>
      <c r="K57" s="734">
        <v>0</v>
      </c>
      <c r="L57" s="734">
        <v>0</v>
      </c>
      <c r="M57" s="734">
        <v>0</v>
      </c>
      <c r="N57" s="734">
        <v>0</v>
      </c>
      <c r="O57" s="734">
        <v>0</v>
      </c>
      <c r="P57" s="734">
        <v>0</v>
      </c>
      <c r="Q57" s="734">
        <v>0</v>
      </c>
      <c r="R57" s="734">
        <v>0</v>
      </c>
      <c r="S57" s="734">
        <f t="shared" si="15"/>
        <v>-10692165.598608589</v>
      </c>
      <c r="T57" s="734"/>
    </row>
    <row r="58" spans="1:20" x14ac:dyDescent="0.2">
      <c r="A58" s="730">
        <f t="shared" si="14"/>
        <v>39</v>
      </c>
      <c r="B58" s="20"/>
      <c r="C58" s="69" t="s">
        <v>277</v>
      </c>
      <c r="D58" s="734"/>
      <c r="E58" s="734"/>
      <c r="F58" s="734"/>
      <c r="G58" s="737">
        <f t="shared" ref="G58:Q58" si="16">SUM(G52:G57)</f>
        <v>214989266.94024053</v>
      </c>
      <c r="H58" s="737">
        <f t="shared" si="16"/>
        <v>0</v>
      </c>
      <c r="I58" s="737">
        <f t="shared" si="16"/>
        <v>0</v>
      </c>
      <c r="J58" s="737">
        <f t="shared" si="16"/>
        <v>0</v>
      </c>
      <c r="K58" s="737">
        <f t="shared" si="16"/>
        <v>-46713.63157595403</v>
      </c>
      <c r="L58" s="737">
        <f t="shared" si="16"/>
        <v>0</v>
      </c>
      <c r="M58" s="737">
        <f t="shared" si="16"/>
        <v>0</v>
      </c>
      <c r="N58" s="737">
        <f t="shared" si="16"/>
        <v>0</v>
      </c>
      <c r="O58" s="737">
        <f t="shared" si="16"/>
        <v>0</v>
      </c>
      <c r="P58" s="737">
        <f t="shared" si="16"/>
        <v>0</v>
      </c>
      <c r="Q58" s="737">
        <f t="shared" si="16"/>
        <v>0</v>
      </c>
      <c r="R58" s="737">
        <f>SUM(R52:R57)</f>
        <v>0</v>
      </c>
      <c r="S58" s="737">
        <f>SUM(S52:S57)</f>
        <v>214942553.30866459</v>
      </c>
      <c r="T58" s="735"/>
    </row>
    <row r="59" spans="1:20" x14ac:dyDescent="0.2">
      <c r="A59" s="730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</row>
    <row r="60" spans="1:20" x14ac:dyDescent="0.2">
      <c r="A60" s="730">
        <f>+A58+1</f>
        <v>40</v>
      </c>
      <c r="B60" s="728" t="s">
        <v>278</v>
      </c>
      <c r="C60" s="734"/>
      <c r="D60" s="734"/>
      <c r="E60" s="734"/>
      <c r="F60" s="734"/>
      <c r="G60" s="734"/>
      <c r="H60" s="734"/>
      <c r="I60" s="734"/>
      <c r="J60" s="734"/>
      <c r="K60" s="734"/>
      <c r="L60" s="734"/>
      <c r="M60" s="734"/>
      <c r="N60" s="734"/>
      <c r="O60" s="734"/>
      <c r="P60" s="734"/>
      <c r="Q60" s="734"/>
      <c r="R60" s="734"/>
      <c r="S60" s="734"/>
      <c r="T60" s="734"/>
    </row>
    <row r="61" spans="1:20" x14ac:dyDescent="0.2">
      <c r="A61" s="730">
        <f t="shared" ref="A61:A71" si="17">+A60+1</f>
        <v>41</v>
      </c>
      <c r="B61" s="20"/>
      <c r="C61" s="741">
        <v>154</v>
      </c>
      <c r="D61" s="734" t="s">
        <v>88</v>
      </c>
      <c r="E61" s="734"/>
      <c r="F61" s="734"/>
      <c r="G61" s="734">
        <v>2334417.6650000047</v>
      </c>
      <c r="H61" s="734">
        <v>0</v>
      </c>
      <c r="I61" s="734">
        <v>0</v>
      </c>
      <c r="J61" s="734">
        <v>0</v>
      </c>
      <c r="K61" s="734">
        <v>0</v>
      </c>
      <c r="L61" s="734">
        <v>0</v>
      </c>
      <c r="M61" s="734">
        <v>0</v>
      </c>
      <c r="N61" s="734">
        <v>0</v>
      </c>
      <c r="O61" s="734">
        <v>0</v>
      </c>
      <c r="P61" s="734">
        <v>0</v>
      </c>
      <c r="Q61" s="734">
        <v>0</v>
      </c>
      <c r="R61" s="734">
        <v>0</v>
      </c>
      <c r="S61" s="734">
        <f t="shared" ref="S61:S70" si="18">SUM(G61:R61)</f>
        <v>2334417.6650000047</v>
      </c>
      <c r="T61" s="734"/>
    </row>
    <row r="62" spans="1:20" x14ac:dyDescent="0.2">
      <c r="A62" s="730">
        <f t="shared" si="17"/>
        <v>42</v>
      </c>
      <c r="B62" s="20"/>
      <c r="C62" s="741" t="s">
        <v>279</v>
      </c>
      <c r="D62" s="734" t="s">
        <v>65</v>
      </c>
      <c r="E62" s="734"/>
      <c r="F62" s="734"/>
      <c r="G62" s="734">
        <v>0</v>
      </c>
      <c r="H62" s="734">
        <v>0</v>
      </c>
      <c r="I62" s="734">
        <v>0</v>
      </c>
      <c r="J62" s="734">
        <v>-43864860.969999999</v>
      </c>
      <c r="K62" s="734">
        <v>0</v>
      </c>
      <c r="L62" s="734">
        <v>0</v>
      </c>
      <c r="M62" s="734">
        <v>0</v>
      </c>
      <c r="N62" s="734">
        <v>0</v>
      </c>
      <c r="O62" s="734">
        <v>0</v>
      </c>
      <c r="P62" s="734">
        <v>0</v>
      </c>
      <c r="Q62" s="734">
        <v>0</v>
      </c>
      <c r="R62" s="734">
        <v>0</v>
      </c>
      <c r="S62" s="734">
        <f t="shared" si="18"/>
        <v>-43864860.969999999</v>
      </c>
      <c r="T62" s="734"/>
    </row>
    <row r="63" spans="1:20" x14ac:dyDescent="0.2">
      <c r="A63" s="730">
        <f t="shared" si="17"/>
        <v>43</v>
      </c>
      <c r="B63" s="20"/>
      <c r="C63" s="741">
        <v>165</v>
      </c>
      <c r="D63" s="734" t="s">
        <v>67</v>
      </c>
      <c r="E63" s="734"/>
      <c r="F63" s="734"/>
      <c r="G63" s="734">
        <v>-719205.20583333308</v>
      </c>
      <c r="H63" s="734">
        <v>0</v>
      </c>
      <c r="I63" s="734">
        <v>0</v>
      </c>
      <c r="J63" s="734">
        <v>0</v>
      </c>
      <c r="K63" s="734">
        <v>0</v>
      </c>
      <c r="L63" s="734">
        <v>0</v>
      </c>
      <c r="M63" s="734">
        <v>0</v>
      </c>
      <c r="N63" s="734">
        <v>0</v>
      </c>
      <c r="O63" s="734">
        <v>0</v>
      </c>
      <c r="P63" s="734">
        <v>0</v>
      </c>
      <c r="Q63" s="734">
        <v>0</v>
      </c>
      <c r="R63" s="734">
        <v>0</v>
      </c>
      <c r="S63" s="734">
        <f t="shared" si="18"/>
        <v>-719205.20583333308</v>
      </c>
      <c r="T63" s="734"/>
    </row>
    <row r="64" spans="1:20" x14ac:dyDescent="0.2">
      <c r="A64" s="730">
        <f t="shared" si="17"/>
        <v>44</v>
      </c>
      <c r="B64" s="20"/>
      <c r="C64" s="741">
        <v>190</v>
      </c>
      <c r="D64" s="734" t="s">
        <v>286</v>
      </c>
      <c r="E64" s="734"/>
      <c r="F64" s="734"/>
      <c r="G64" s="734">
        <v>0</v>
      </c>
      <c r="H64" s="734">
        <v>0</v>
      </c>
      <c r="I64" s="734">
        <v>0</v>
      </c>
      <c r="J64" s="734">
        <v>0</v>
      </c>
      <c r="K64" s="734">
        <v>0</v>
      </c>
      <c r="L64" s="734">
        <v>0</v>
      </c>
      <c r="M64" s="734">
        <v>0</v>
      </c>
      <c r="N64" s="734">
        <v>0</v>
      </c>
      <c r="O64" s="734">
        <v>0</v>
      </c>
      <c r="P64" s="734">
        <v>0</v>
      </c>
      <c r="Q64" s="734">
        <v>0</v>
      </c>
      <c r="R64" s="734">
        <v>0</v>
      </c>
      <c r="S64" s="734">
        <f t="shared" si="18"/>
        <v>0</v>
      </c>
      <c r="T64" s="734"/>
    </row>
    <row r="65" spans="1:20" x14ac:dyDescent="0.2">
      <c r="A65" s="730">
        <f t="shared" si="17"/>
        <v>45</v>
      </c>
      <c r="B65" s="20"/>
      <c r="C65" s="741" t="s">
        <v>283</v>
      </c>
      <c r="D65" s="734" t="s">
        <v>68</v>
      </c>
      <c r="E65" s="734"/>
      <c r="F65" s="734"/>
      <c r="G65" s="734">
        <v>220139.33000000121</v>
      </c>
      <c r="H65" s="734">
        <v>0</v>
      </c>
      <c r="I65" s="734">
        <v>0</v>
      </c>
      <c r="J65" s="734">
        <v>0</v>
      </c>
      <c r="K65" s="734">
        <v>0</v>
      </c>
      <c r="L65" s="734">
        <v>0</v>
      </c>
      <c r="M65" s="734">
        <v>0</v>
      </c>
      <c r="N65" s="734">
        <v>0</v>
      </c>
      <c r="O65" s="734">
        <v>0</v>
      </c>
      <c r="P65" s="734">
        <v>0</v>
      </c>
      <c r="Q65" s="734">
        <v>0</v>
      </c>
      <c r="R65" s="734">
        <v>0</v>
      </c>
      <c r="S65" s="734">
        <f t="shared" si="18"/>
        <v>220139.33000000121</v>
      </c>
      <c r="T65" s="734"/>
    </row>
    <row r="66" spans="1:20" x14ac:dyDescent="0.2">
      <c r="A66" s="730">
        <f t="shared" si="17"/>
        <v>46</v>
      </c>
      <c r="B66" s="20"/>
      <c r="C66" s="742">
        <v>252</v>
      </c>
      <c r="D66" s="734" t="s">
        <v>69</v>
      </c>
      <c r="E66" s="734"/>
      <c r="F66" s="734"/>
      <c r="G66" s="734">
        <v>8851746.2465923987</v>
      </c>
      <c r="H66" s="734">
        <v>0</v>
      </c>
      <c r="I66" s="734">
        <v>0</v>
      </c>
      <c r="J66" s="734">
        <v>0</v>
      </c>
      <c r="K66" s="734">
        <v>0</v>
      </c>
      <c r="L66" s="734">
        <v>0</v>
      </c>
      <c r="M66" s="734">
        <v>0</v>
      </c>
      <c r="N66" s="734">
        <v>0</v>
      </c>
      <c r="O66" s="734">
        <v>0</v>
      </c>
      <c r="P66" s="734">
        <v>0</v>
      </c>
      <c r="Q66" s="734">
        <v>0</v>
      </c>
      <c r="R66" s="734">
        <v>0</v>
      </c>
      <c r="S66" s="734">
        <f t="shared" si="18"/>
        <v>8851746.2465923987</v>
      </c>
      <c r="T66" s="734"/>
    </row>
    <row r="67" spans="1:20" x14ac:dyDescent="0.2">
      <c r="A67" s="730">
        <f t="shared" si="17"/>
        <v>47</v>
      </c>
      <c r="B67" s="20"/>
      <c r="C67" s="741" t="s">
        <v>285</v>
      </c>
      <c r="D67" s="734" t="s">
        <v>70</v>
      </c>
      <c r="E67" s="734"/>
      <c r="F67" s="734"/>
      <c r="G67" s="734">
        <v>-473.06083333334391</v>
      </c>
      <c r="H67" s="734">
        <v>0</v>
      </c>
      <c r="I67" s="734">
        <v>0</v>
      </c>
      <c r="J67" s="734">
        <v>0</v>
      </c>
      <c r="K67" s="734">
        <v>0</v>
      </c>
      <c r="L67" s="734">
        <v>0</v>
      </c>
      <c r="M67" s="734">
        <v>0</v>
      </c>
      <c r="N67" s="734">
        <v>0</v>
      </c>
      <c r="O67" s="734">
        <v>0</v>
      </c>
      <c r="P67" s="734">
        <v>0</v>
      </c>
      <c r="Q67" s="734">
        <v>0</v>
      </c>
      <c r="R67" s="734">
        <v>0</v>
      </c>
      <c r="S67" s="734">
        <f t="shared" si="18"/>
        <v>-473.06083333334391</v>
      </c>
      <c r="T67" s="734"/>
    </row>
    <row r="68" spans="1:20" x14ac:dyDescent="0.2">
      <c r="A68" s="730">
        <f t="shared" si="17"/>
        <v>48</v>
      </c>
      <c r="B68" s="20"/>
      <c r="C68" s="741">
        <v>255</v>
      </c>
      <c r="D68" s="734" t="s">
        <v>71</v>
      </c>
      <c r="E68" s="734"/>
      <c r="F68" s="734"/>
      <c r="G68" s="734">
        <v>149021.48888314579</v>
      </c>
      <c r="H68" s="734">
        <v>0</v>
      </c>
      <c r="I68" s="734">
        <v>0</v>
      </c>
      <c r="J68" s="734">
        <v>0</v>
      </c>
      <c r="K68" s="734">
        <v>0</v>
      </c>
      <c r="L68" s="734">
        <v>0</v>
      </c>
      <c r="M68" s="734">
        <v>0</v>
      </c>
      <c r="N68" s="734">
        <v>0</v>
      </c>
      <c r="O68" s="734">
        <v>0</v>
      </c>
      <c r="P68" s="734">
        <v>0</v>
      </c>
      <c r="Q68" s="734">
        <v>0</v>
      </c>
      <c r="R68" s="734">
        <v>0</v>
      </c>
      <c r="S68" s="734">
        <f t="shared" si="18"/>
        <v>149021.48888314579</v>
      </c>
      <c r="T68" s="734"/>
    </row>
    <row r="69" spans="1:20" x14ac:dyDescent="0.2">
      <c r="A69" s="730">
        <f t="shared" si="17"/>
        <v>49</v>
      </c>
      <c r="B69" s="20"/>
      <c r="C69" s="741">
        <v>282</v>
      </c>
      <c r="D69" s="734" t="s">
        <v>286</v>
      </c>
      <c r="E69" s="734"/>
      <c r="F69" s="734"/>
      <c r="G69" s="734">
        <v>-46529577.260700852</v>
      </c>
      <c r="H69" s="734">
        <v>0</v>
      </c>
      <c r="I69" s="734">
        <v>0</v>
      </c>
      <c r="J69" s="734">
        <v>0</v>
      </c>
      <c r="K69" s="734">
        <v>0</v>
      </c>
      <c r="L69" s="734">
        <v>0</v>
      </c>
      <c r="M69" s="734">
        <v>0</v>
      </c>
      <c r="N69" s="734">
        <v>0</v>
      </c>
      <c r="O69" s="734">
        <v>0</v>
      </c>
      <c r="P69" s="734">
        <v>0</v>
      </c>
      <c r="Q69" s="734">
        <v>0</v>
      </c>
      <c r="R69" s="734">
        <v>0</v>
      </c>
      <c r="S69" s="734">
        <f t="shared" si="18"/>
        <v>-46529577.260700852</v>
      </c>
      <c r="T69" s="734"/>
    </row>
    <row r="70" spans="1:20" ht="13.5" thickBot="1" x14ac:dyDescent="0.25">
      <c r="A70" s="730">
        <f t="shared" si="17"/>
        <v>50</v>
      </c>
      <c r="B70" s="20"/>
      <c r="C70" s="734"/>
      <c r="D70" s="734" t="s">
        <v>90</v>
      </c>
      <c r="E70" s="734"/>
      <c r="F70" s="734"/>
      <c r="G70" s="734">
        <v>0</v>
      </c>
      <c r="H70" s="734">
        <v>6608.4621314592496</v>
      </c>
      <c r="I70" s="734">
        <v>61380.982556515708</v>
      </c>
      <c r="J70" s="734">
        <v>0</v>
      </c>
      <c r="K70" s="734">
        <v>0</v>
      </c>
      <c r="L70" s="734">
        <v>-4584.5330721624205</v>
      </c>
      <c r="M70" s="734">
        <v>-8813.6417693335097</v>
      </c>
      <c r="N70" s="734">
        <v>-96.632302933811914</v>
      </c>
      <c r="O70" s="734">
        <v>-13.758879798480615</v>
      </c>
      <c r="P70" s="734">
        <v>-624.47086625846578</v>
      </c>
      <c r="Q70" s="734">
        <v>-982.27797992899673</v>
      </c>
      <c r="R70" s="734">
        <v>-76622.54595955697</v>
      </c>
      <c r="S70" s="734">
        <f t="shared" si="18"/>
        <v>-23748.416141997695</v>
      </c>
      <c r="T70" s="734"/>
    </row>
    <row r="71" spans="1:20" x14ac:dyDescent="0.2">
      <c r="A71" s="730">
        <f t="shared" si="17"/>
        <v>51</v>
      </c>
      <c r="B71" s="20"/>
      <c r="C71" s="69" t="s">
        <v>287</v>
      </c>
      <c r="D71" s="734"/>
      <c r="E71" s="734"/>
      <c r="F71" s="734"/>
      <c r="G71" s="737">
        <f>SUM(G61:G70)</f>
        <v>-35693930.796891972</v>
      </c>
      <c r="H71" s="737">
        <f t="shared" ref="H71:P71" si="19">SUM(H61:H70)</f>
        <v>6608.4621314592496</v>
      </c>
      <c r="I71" s="737">
        <f t="shared" si="19"/>
        <v>61380.982556515708</v>
      </c>
      <c r="J71" s="737">
        <f t="shared" si="19"/>
        <v>-43864860.969999999</v>
      </c>
      <c r="K71" s="737">
        <f t="shared" si="19"/>
        <v>0</v>
      </c>
      <c r="L71" s="737">
        <f t="shared" si="19"/>
        <v>-4584.5330721624205</v>
      </c>
      <c r="M71" s="737">
        <f t="shared" si="19"/>
        <v>-8813.6417693335097</v>
      </c>
      <c r="N71" s="737">
        <f t="shared" si="19"/>
        <v>-96.632302933811914</v>
      </c>
      <c r="O71" s="737">
        <f t="shared" si="19"/>
        <v>-13.758879798480615</v>
      </c>
      <c r="P71" s="737">
        <f t="shared" si="19"/>
        <v>-624.47086625846578</v>
      </c>
      <c r="Q71" s="737">
        <f>SUM(Q61:Q70)</f>
        <v>-982.27797992899673</v>
      </c>
      <c r="R71" s="737">
        <f>SUM(R61:R70)</f>
        <v>-76622.54595955697</v>
      </c>
      <c r="S71" s="737">
        <f>SUM(S61:S70)</f>
        <v>-79582540.183033973</v>
      </c>
      <c r="T71" s="735"/>
    </row>
    <row r="72" spans="1:20" ht="13.5" thickBot="1" x14ac:dyDescent="0.25">
      <c r="A72" s="730"/>
      <c r="B72" s="728"/>
      <c r="C72" s="734"/>
      <c r="D72" s="734"/>
      <c r="E72" s="734"/>
      <c r="F72" s="734"/>
      <c r="G72" s="739"/>
      <c r="H72" s="739"/>
      <c r="I72" s="739"/>
      <c r="J72" s="739"/>
      <c r="K72" s="739"/>
      <c r="L72" s="739"/>
      <c r="M72" s="739"/>
      <c r="N72" s="739"/>
      <c r="O72" s="739"/>
      <c r="P72" s="739"/>
      <c r="Q72" s="739"/>
      <c r="R72" s="739"/>
      <c r="S72" s="739"/>
      <c r="T72" s="735"/>
    </row>
    <row r="73" spans="1:20" ht="13.5" thickTop="1" x14ac:dyDescent="0.2">
      <c r="A73" s="730"/>
      <c r="B73" s="728"/>
      <c r="C73" s="734"/>
      <c r="D73" s="734"/>
      <c r="E73" s="734"/>
      <c r="F73" s="734"/>
      <c r="G73" s="734"/>
      <c r="H73" s="734"/>
      <c r="I73" s="734"/>
      <c r="J73" s="734"/>
      <c r="K73" s="734"/>
      <c r="L73" s="734"/>
      <c r="M73" s="734"/>
      <c r="N73" s="734"/>
      <c r="O73" s="734"/>
      <c r="P73" s="734"/>
      <c r="Q73" s="734"/>
      <c r="R73" s="734"/>
      <c r="S73" s="734"/>
      <c r="T73" s="734"/>
    </row>
    <row r="74" spans="1:20" x14ac:dyDescent="0.2">
      <c r="A74" s="730">
        <f>+A71+1</f>
        <v>52</v>
      </c>
      <c r="B74" s="69" t="s">
        <v>288</v>
      </c>
      <c r="C74" s="734"/>
      <c r="D74" s="734"/>
      <c r="E74" s="734"/>
      <c r="F74" s="734"/>
      <c r="G74" s="734">
        <f>+G58+G71</f>
        <v>179295336.14334857</v>
      </c>
      <c r="H74" s="734">
        <f t="shared" ref="H74:P74" si="20">+H58+H71</f>
        <v>6608.4621314592496</v>
      </c>
      <c r="I74" s="734">
        <f t="shared" si="20"/>
        <v>61380.982556515708</v>
      </c>
      <c r="J74" s="734">
        <f t="shared" si="20"/>
        <v>-43864860.969999999</v>
      </c>
      <c r="K74" s="734">
        <f t="shared" si="20"/>
        <v>-46713.63157595403</v>
      </c>
      <c r="L74" s="734">
        <f t="shared" si="20"/>
        <v>-4584.5330721624205</v>
      </c>
      <c r="M74" s="734">
        <f t="shared" si="20"/>
        <v>-8813.6417693335097</v>
      </c>
      <c r="N74" s="734">
        <f t="shared" si="20"/>
        <v>-96.632302933811914</v>
      </c>
      <c r="O74" s="734">
        <f t="shared" si="20"/>
        <v>-13.758879798480615</v>
      </c>
      <c r="P74" s="734">
        <f t="shared" si="20"/>
        <v>-624.47086625846578</v>
      </c>
      <c r="Q74" s="734">
        <f>+Q58+Q71</f>
        <v>-982.27797992899673</v>
      </c>
      <c r="R74" s="734">
        <f>+R58+R71</f>
        <v>-76622.54595955697</v>
      </c>
      <c r="S74" s="734">
        <f>+S58+S71</f>
        <v>135360013.12563062</v>
      </c>
      <c r="T74" s="734"/>
    </row>
    <row r="75" spans="1:20" x14ac:dyDescent="0.2">
      <c r="A75" s="730"/>
      <c r="B75" s="69"/>
      <c r="C75" s="734"/>
      <c r="D75" s="734"/>
      <c r="E75" s="734"/>
      <c r="F75" s="734"/>
      <c r="G75" s="734"/>
      <c r="H75" s="734"/>
      <c r="I75" s="734"/>
      <c r="J75" s="734"/>
      <c r="K75" s="734"/>
      <c r="L75" s="734"/>
      <c r="M75" s="734"/>
      <c r="N75" s="734"/>
      <c r="O75" s="734"/>
      <c r="P75" s="734"/>
      <c r="Q75" s="734"/>
      <c r="R75" s="734"/>
      <c r="S75" s="734"/>
      <c r="T75" s="734"/>
    </row>
  </sheetData>
  <pageMargins left="0.7" right="0.7" top="0.75" bottom="0.75" header="0.3" footer="0.3"/>
  <pageSetup scale="49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32"/>
  <sheetViews>
    <sheetView topLeftCell="A3" workbookViewId="0">
      <selection activeCell="E8" sqref="E8:E9"/>
    </sheetView>
  </sheetViews>
  <sheetFormatPr defaultRowHeight="12.75" x14ac:dyDescent="0.2"/>
  <cols>
    <col min="1" max="1" width="5.28515625" style="8" customWidth="1"/>
    <col min="2" max="2" width="6" style="8" customWidth="1"/>
    <col min="3" max="3" width="16" style="8" customWidth="1"/>
    <col min="4" max="5" width="15" style="8" bestFit="1" customWidth="1"/>
    <col min="6" max="6" width="31.7109375" style="8" customWidth="1"/>
    <col min="7" max="7" width="16.5703125" style="8" customWidth="1"/>
    <col min="8" max="8" width="25.42578125" style="8" customWidth="1"/>
    <col min="9" max="9" width="17.85546875" style="8" customWidth="1"/>
    <col min="10" max="10" width="18.7109375" style="8" customWidth="1"/>
    <col min="11" max="13" width="3.7109375" style="8" bestFit="1" customWidth="1"/>
    <col min="14" max="16384" width="9.140625" style="8"/>
  </cols>
  <sheetData>
    <row r="1" spans="1:32" x14ac:dyDescent="0.2">
      <c r="A1" s="18"/>
    </row>
    <row r="2" spans="1:32" x14ac:dyDescent="0.2">
      <c r="A2" s="1"/>
      <c r="L2" s="44"/>
    </row>
    <row r="3" spans="1:32" ht="26.25" x14ac:dyDescent="0.4">
      <c r="A3" s="1"/>
      <c r="B3" s="898" t="s">
        <v>182</v>
      </c>
      <c r="C3" s="898"/>
      <c r="D3" s="898"/>
      <c r="E3" s="898"/>
      <c r="F3" s="898"/>
      <c r="G3" s="898"/>
      <c r="H3" s="898"/>
      <c r="I3" s="898"/>
      <c r="J3" s="898"/>
      <c r="L3" s="44"/>
      <c r="AE3"/>
    </row>
    <row r="4" spans="1:32" x14ac:dyDescent="0.2">
      <c r="A4" s="1"/>
      <c r="L4" s="44"/>
      <c r="AE4"/>
    </row>
    <row r="5" spans="1:32" s="129" customFormat="1" ht="15.75" x14ac:dyDescent="0.25">
      <c r="A5" s="175"/>
      <c r="B5" s="120" t="s">
        <v>0</v>
      </c>
      <c r="C5" s="120" t="s">
        <v>1</v>
      </c>
      <c r="D5" s="120" t="s">
        <v>205</v>
      </c>
      <c r="E5" s="120" t="s">
        <v>204</v>
      </c>
      <c r="F5" s="120" t="s">
        <v>2</v>
      </c>
      <c r="G5" s="120" t="s">
        <v>208</v>
      </c>
      <c r="H5" s="120" t="s">
        <v>209</v>
      </c>
      <c r="I5" s="120" t="s">
        <v>210</v>
      </c>
      <c r="J5" s="120" t="s">
        <v>211</v>
      </c>
      <c r="L5" s="176"/>
      <c r="AE5" s="139"/>
    </row>
    <row r="6" spans="1:32" s="129" customFormat="1" ht="15.75" x14ac:dyDescent="0.25">
      <c r="A6" s="134">
        <v>1</v>
      </c>
      <c r="E6" s="121">
        <v>2017</v>
      </c>
      <c r="F6" s="166"/>
      <c r="I6" s="176"/>
      <c r="J6" s="153"/>
      <c r="Z6" s="139"/>
    </row>
    <row r="7" spans="1:32" s="129" customFormat="1" ht="15.75" x14ac:dyDescent="0.25">
      <c r="A7" s="134">
        <f>A6+1</f>
        <v>2</v>
      </c>
      <c r="B7" s="475">
        <v>904</v>
      </c>
      <c r="C7" s="476" t="s">
        <v>515</v>
      </c>
      <c r="D7" s="476"/>
      <c r="E7" s="8"/>
      <c r="F7" s="166"/>
      <c r="I7" s="176"/>
      <c r="J7" s="153"/>
      <c r="Z7" s="139"/>
    </row>
    <row r="8" spans="1:32" s="129" customFormat="1" ht="15" x14ac:dyDescent="0.2">
      <c r="A8" s="134">
        <f t="shared" ref="A8:A44" si="0">A7+1</f>
        <v>3</v>
      </c>
      <c r="B8" s="477"/>
      <c r="C8" s="476"/>
      <c r="D8" s="476" t="s">
        <v>27</v>
      </c>
      <c r="E8" s="478">
        <f>+I41</f>
        <v>-93638.82396067481</v>
      </c>
      <c r="F8" s="8"/>
      <c r="G8" s="8"/>
      <c r="H8" s="375"/>
      <c r="I8" s="8"/>
      <c r="J8" s="8"/>
      <c r="Z8" s="139"/>
    </row>
    <row r="9" spans="1:32" s="129" customFormat="1" ht="15" x14ac:dyDescent="0.2">
      <c r="A9" s="134">
        <f t="shared" si="0"/>
        <v>4</v>
      </c>
      <c r="B9" s="477"/>
      <c r="C9" s="476"/>
      <c r="D9" s="476" t="s">
        <v>26</v>
      </c>
      <c r="E9" s="478">
        <f>+I42</f>
        <v>-79279.62999999999</v>
      </c>
      <c r="F9" s="8"/>
      <c r="G9"/>
      <c r="H9" s="478"/>
      <c r="I9" s="8"/>
      <c r="J9" s="8"/>
      <c r="Z9" s="139"/>
    </row>
    <row r="10" spans="1:32" s="129" customFormat="1" ht="15" x14ac:dyDescent="0.2">
      <c r="A10" s="134">
        <f t="shared" si="0"/>
        <v>5</v>
      </c>
      <c r="B10" s="477"/>
      <c r="C10" s="476"/>
      <c r="D10" s="476" t="s">
        <v>28</v>
      </c>
      <c r="E10" s="855">
        <f>SUM(E8:E9)</f>
        <v>-172918.45396067481</v>
      </c>
      <c r="F10" s="8"/>
      <c r="G10"/>
      <c r="H10" s="478"/>
      <c r="I10" s="8"/>
      <c r="J10" s="8"/>
      <c r="Z10" s="139"/>
    </row>
    <row r="11" spans="1:32" s="129" customFormat="1" ht="15" x14ac:dyDescent="0.2">
      <c r="A11" s="134">
        <f t="shared" si="0"/>
        <v>6</v>
      </c>
      <c r="B11" s="477"/>
      <c r="C11" s="476"/>
      <c r="D11" s="476"/>
      <c r="E11" s="8"/>
      <c r="F11" s="8"/>
      <c r="G11"/>
      <c r="H11" s="375"/>
      <c r="I11" s="8"/>
      <c r="J11" s="8"/>
      <c r="Z11" s="139"/>
    </row>
    <row r="12" spans="1:32" s="129" customFormat="1" ht="15.75" x14ac:dyDescent="0.25">
      <c r="A12" s="134">
        <f t="shared" si="0"/>
        <v>7</v>
      </c>
      <c r="B12" s="475">
        <v>904.1</v>
      </c>
      <c r="C12" s="476" t="s">
        <v>763</v>
      </c>
      <c r="D12" s="476"/>
      <c r="E12" s="17">
        <v>-272743.34000000003</v>
      </c>
      <c r="F12" s="8"/>
      <c r="G12" s="8"/>
      <c r="H12" s="375"/>
      <c r="I12" s="8"/>
      <c r="J12" s="8"/>
      <c r="M12" s="176"/>
      <c r="AF12" s="139"/>
    </row>
    <row r="13" spans="1:32" s="129" customFormat="1" ht="15.75" x14ac:dyDescent="0.25">
      <c r="A13" s="134">
        <f t="shared" si="0"/>
        <v>8</v>
      </c>
      <c r="B13" s="852" t="s">
        <v>764</v>
      </c>
      <c r="C13" s="853" t="s">
        <v>765</v>
      </c>
      <c r="D13" s="476"/>
      <c r="E13" s="17">
        <v>-1088831.76</v>
      </c>
      <c r="F13" s="8"/>
      <c r="G13" s="8"/>
      <c r="H13" s="375"/>
      <c r="I13" s="8"/>
      <c r="J13" s="8"/>
      <c r="M13" s="176"/>
      <c r="AF13" s="139"/>
    </row>
    <row r="14" spans="1:32" s="129" customFormat="1" ht="16.5" thickBot="1" x14ac:dyDescent="0.3">
      <c r="A14" s="134">
        <f t="shared" si="0"/>
        <v>9</v>
      </c>
      <c r="B14" s="20" t="s">
        <v>139</v>
      </c>
      <c r="C14" s="8"/>
      <c r="D14" s="8"/>
      <c r="E14" s="854">
        <f>E13+E12+E10</f>
        <v>-1534493.5539606749</v>
      </c>
      <c r="F14" s="8"/>
      <c r="G14" s="8"/>
      <c r="H14" s="8"/>
      <c r="I14" s="8"/>
      <c r="J14" s="8"/>
      <c r="M14" s="176"/>
      <c r="AF14" s="139"/>
    </row>
    <row r="15" spans="1:32" s="129" customFormat="1" ht="16.5" thickBot="1" x14ac:dyDescent="0.3">
      <c r="A15" s="134">
        <f t="shared" si="0"/>
        <v>10</v>
      </c>
      <c r="B15" s="20"/>
      <c r="C15" s="8"/>
      <c r="D15" s="8"/>
      <c r="E15" s="478"/>
      <c r="F15" s="8"/>
      <c r="G15" s="8"/>
      <c r="H15" s="8"/>
      <c r="I15" s="8"/>
      <c r="J15" s="8"/>
      <c r="M15" s="176"/>
      <c r="AF15" s="139"/>
    </row>
    <row r="16" spans="1:32" s="129" customFormat="1" ht="15.75" customHeight="1" thickBot="1" x14ac:dyDescent="0.3">
      <c r="A16" s="134">
        <f t="shared" si="0"/>
        <v>11</v>
      </c>
      <c r="B16" s="479" t="s">
        <v>516</v>
      </c>
      <c r="C16" s="480"/>
      <c r="D16" s="480"/>
      <c r="E16" s="480"/>
      <c r="F16" s="480"/>
      <c r="G16" s="481" t="s">
        <v>105</v>
      </c>
      <c r="H16" s="481" t="s">
        <v>105</v>
      </c>
      <c r="I16" s="481" t="s">
        <v>105</v>
      </c>
      <c r="J16" s="482"/>
      <c r="M16" s="176"/>
    </row>
    <row r="17" spans="1:13" s="129" customFormat="1" ht="15.75" x14ac:dyDescent="0.25">
      <c r="A17" s="134">
        <f t="shared" si="0"/>
        <v>12</v>
      </c>
      <c r="B17" s="479" t="s">
        <v>517</v>
      </c>
      <c r="C17" s="480"/>
      <c r="D17" s="480"/>
      <c r="E17" s="480"/>
      <c r="F17" s="480"/>
      <c r="G17" s="481">
        <v>2013</v>
      </c>
      <c r="H17" s="481">
        <v>2014</v>
      </c>
      <c r="I17" s="481">
        <v>2015</v>
      </c>
      <c r="J17" s="482" t="s">
        <v>106</v>
      </c>
      <c r="M17" s="176"/>
    </row>
    <row r="18" spans="1:13" s="129" customFormat="1" ht="15.75" x14ac:dyDescent="0.25">
      <c r="A18" s="134">
        <f t="shared" si="0"/>
        <v>13</v>
      </c>
      <c r="B18" s="327"/>
      <c r="C18" s="4"/>
      <c r="D18" s="4"/>
      <c r="E18" s="4"/>
      <c r="F18" s="4"/>
      <c r="G18" s="4"/>
      <c r="H18" s="4"/>
      <c r="I18" s="4"/>
      <c r="J18" s="483"/>
      <c r="M18" s="176"/>
    </row>
    <row r="19" spans="1:13" s="129" customFormat="1" ht="15.75" x14ac:dyDescent="0.25">
      <c r="A19" s="134">
        <f t="shared" si="0"/>
        <v>14</v>
      </c>
      <c r="B19" s="327"/>
      <c r="C19" s="4"/>
      <c r="D19" s="4"/>
      <c r="E19" s="4"/>
      <c r="F19" s="4"/>
      <c r="G19" s="4"/>
      <c r="H19" s="4"/>
      <c r="I19" s="4"/>
      <c r="J19" s="483"/>
      <c r="M19" s="176"/>
    </row>
    <row r="20" spans="1:13" s="129" customFormat="1" ht="15.75" x14ac:dyDescent="0.25">
      <c r="A20" s="134">
        <f t="shared" si="0"/>
        <v>15</v>
      </c>
      <c r="B20" s="484" t="s">
        <v>518</v>
      </c>
      <c r="C20" s="485"/>
      <c r="D20" s="4"/>
      <c r="E20" s="4"/>
      <c r="F20" s="375"/>
      <c r="G20" s="468">
        <v>3691373.6599999997</v>
      </c>
      <c r="H20" s="468">
        <v>3909824.1700000004</v>
      </c>
      <c r="I20" s="468">
        <v>3638318.4900000007</v>
      </c>
      <c r="J20" s="328">
        <f>AVERAGE(G20:I20)</f>
        <v>3746505.44</v>
      </c>
      <c r="M20" s="176"/>
    </row>
    <row r="21" spans="1:13" s="129" customFormat="1" ht="16.5" thickBot="1" x14ac:dyDescent="0.3">
      <c r="A21" s="134">
        <f t="shared" si="0"/>
        <v>16</v>
      </c>
      <c r="B21" s="484" t="s">
        <v>519</v>
      </c>
      <c r="C21" s="487"/>
      <c r="D21" s="4"/>
      <c r="E21" s="4"/>
      <c r="F21" s="375"/>
      <c r="G21" s="488">
        <v>-2206755.9600000004</v>
      </c>
      <c r="H21" s="488">
        <v>-2253448.2899999996</v>
      </c>
      <c r="I21" s="488">
        <v>-1856811.4200000002</v>
      </c>
      <c r="J21" s="507">
        <f>AVERAGE(G21:I21)</f>
        <v>-2105671.89</v>
      </c>
      <c r="M21" s="176"/>
    </row>
    <row r="22" spans="1:13" s="129" customFormat="1" ht="15.75" x14ac:dyDescent="0.25">
      <c r="A22" s="134">
        <f t="shared" si="0"/>
        <v>17</v>
      </c>
      <c r="B22" s="484" t="s">
        <v>107</v>
      </c>
      <c r="C22" s="4"/>
      <c r="D22" s="4"/>
      <c r="E22" s="4"/>
      <c r="F22" s="375"/>
      <c r="G22" s="478">
        <f>SUM(G20:G21)</f>
        <v>1484617.6999999993</v>
      </c>
      <c r="H22" s="478">
        <f>SUM(H20:H21)</f>
        <v>1656375.8800000008</v>
      </c>
      <c r="I22" s="478">
        <f>SUM(I20:I21)</f>
        <v>1781507.0700000005</v>
      </c>
      <c r="J22" s="486">
        <f>SUM(J20:J21)</f>
        <v>1640833.5499999998</v>
      </c>
      <c r="K22" s="178"/>
      <c r="L22" s="178"/>
      <c r="M22" s="176"/>
    </row>
    <row r="23" spans="1:13" s="129" customFormat="1" ht="15.75" x14ac:dyDescent="0.25">
      <c r="A23" s="134">
        <f t="shared" si="0"/>
        <v>18</v>
      </c>
      <c r="B23" s="327"/>
      <c r="C23" s="4"/>
      <c r="D23" s="4"/>
      <c r="E23" s="4"/>
      <c r="F23" s="4"/>
      <c r="G23" s="478"/>
      <c r="H23" s="478"/>
      <c r="I23" s="4"/>
      <c r="J23" s="486"/>
      <c r="M23" s="176"/>
    </row>
    <row r="24" spans="1:13" s="129" customFormat="1" ht="15.75" x14ac:dyDescent="0.25">
      <c r="A24" s="134">
        <f t="shared" si="0"/>
        <v>19</v>
      </c>
      <c r="B24" s="489" t="s">
        <v>520</v>
      </c>
      <c r="C24" s="468"/>
      <c r="D24" s="468"/>
      <c r="E24" s="468"/>
      <c r="F24" s="490"/>
      <c r="G24" s="468">
        <v>890040282.13</v>
      </c>
      <c r="H24" s="468">
        <v>933876525.7299999</v>
      </c>
      <c r="I24" s="468">
        <v>903873494.43000007</v>
      </c>
      <c r="J24" s="328">
        <f>AVERAGE(G24:I24)</f>
        <v>909263434.09666669</v>
      </c>
      <c r="L24" s="174"/>
      <c r="M24" s="176"/>
    </row>
    <row r="25" spans="1:13" s="129" customFormat="1" ht="15.75" x14ac:dyDescent="0.25">
      <c r="A25" s="134">
        <f t="shared" si="0"/>
        <v>20</v>
      </c>
      <c r="B25" s="484" t="s">
        <v>107</v>
      </c>
      <c r="C25" s="468"/>
      <c r="D25" s="4"/>
      <c r="E25" s="4"/>
      <c r="F25" s="478"/>
      <c r="G25" s="468">
        <v>1484617.6999999993</v>
      </c>
      <c r="H25" s="468">
        <v>1656375.8800000008</v>
      </c>
      <c r="I25" s="468">
        <v>1781507.0700000005</v>
      </c>
      <c r="J25" s="328">
        <f>AVERAGE(G25:I25)</f>
        <v>1640833.55</v>
      </c>
      <c r="M25" s="176"/>
    </row>
    <row r="26" spans="1:13" s="129" customFormat="1" ht="15.75" x14ac:dyDescent="0.25">
      <c r="A26" s="134">
        <f t="shared" si="0"/>
        <v>21</v>
      </c>
      <c r="B26" s="327"/>
      <c r="C26" s="4"/>
      <c r="D26" s="4"/>
      <c r="E26" s="4"/>
      <c r="F26" s="4"/>
      <c r="G26" s="4"/>
      <c r="H26" s="4"/>
      <c r="I26" s="4"/>
      <c r="J26" s="483"/>
      <c r="M26" s="176"/>
    </row>
    <row r="27" spans="1:13" s="129" customFormat="1" ht="15.75" x14ac:dyDescent="0.25">
      <c r="A27" s="134">
        <f t="shared" si="0"/>
        <v>22</v>
      </c>
      <c r="B27" s="491" t="s">
        <v>521</v>
      </c>
      <c r="C27" s="4"/>
      <c r="D27" s="4"/>
      <c r="E27" s="4"/>
      <c r="F27" s="4"/>
      <c r="G27" s="492">
        <v>1.6680342786812819E-3</v>
      </c>
      <c r="H27" s="492">
        <v>1.7736561894038743E-3</v>
      </c>
      <c r="I27" s="492">
        <v>1.9709694785590023E-3</v>
      </c>
      <c r="J27" s="493">
        <f>J25/J24</f>
        <v>1.8045744373632842E-3</v>
      </c>
      <c r="M27" s="176"/>
    </row>
    <row r="28" spans="1:13" s="129" customFormat="1" ht="15.75" x14ac:dyDescent="0.25">
      <c r="A28" s="134">
        <f t="shared" si="0"/>
        <v>23</v>
      </c>
      <c r="B28" s="327" t="s">
        <v>522</v>
      </c>
      <c r="C28" s="4"/>
      <c r="D28" s="4"/>
      <c r="E28" s="4"/>
      <c r="F28" s="4"/>
      <c r="G28" s="4"/>
      <c r="H28" s="4"/>
      <c r="I28" s="4"/>
      <c r="J28" s="493"/>
      <c r="M28" s="176"/>
    </row>
    <row r="29" spans="1:13" s="129" customFormat="1" ht="16.5" thickBot="1" x14ac:dyDescent="0.3">
      <c r="A29" s="134">
        <f t="shared" si="0"/>
        <v>24</v>
      </c>
      <c r="B29" s="494" t="s">
        <v>187</v>
      </c>
      <c r="C29" s="495"/>
      <c r="D29" s="495"/>
      <c r="E29" s="495"/>
      <c r="F29" s="495"/>
      <c r="G29" s="495"/>
      <c r="H29" s="495"/>
      <c r="I29" s="495"/>
      <c r="J29" s="496">
        <f>SUM(J27:J28)</f>
        <v>1.8045744373632842E-3</v>
      </c>
      <c r="M29" s="176"/>
    </row>
    <row r="30" spans="1:13" s="129" customFormat="1" ht="15.75" x14ac:dyDescent="0.25">
      <c r="A30" s="134">
        <f t="shared" si="0"/>
        <v>25</v>
      </c>
      <c r="B30" s="896"/>
      <c r="C30" s="897"/>
      <c r="D30" s="897"/>
      <c r="E30" s="897"/>
      <c r="F30" s="897"/>
      <c r="G30" s="4"/>
      <c r="H30" s="4"/>
      <c r="I30" s="483"/>
      <c r="J30" s="8"/>
      <c r="M30" s="176"/>
    </row>
    <row r="31" spans="1:13" s="129" customFormat="1" ht="15.75" x14ac:dyDescent="0.25">
      <c r="A31" s="134">
        <f t="shared" si="0"/>
        <v>26</v>
      </c>
      <c r="B31" s="327"/>
      <c r="C31" s="4"/>
      <c r="D31" s="4"/>
      <c r="E31" s="497"/>
      <c r="F31" s="497"/>
      <c r="G31" s="204" t="s">
        <v>492</v>
      </c>
      <c r="H31" s="4"/>
      <c r="I31" s="486">
        <v>371106728.64114612</v>
      </c>
      <c r="J31" s="8"/>
      <c r="K31" s="177"/>
      <c r="L31" s="177"/>
      <c r="M31" s="176"/>
    </row>
    <row r="32" spans="1:13" s="129" customFormat="1" ht="15.75" x14ac:dyDescent="0.25">
      <c r="A32" s="134">
        <f t="shared" si="0"/>
        <v>27</v>
      </c>
      <c r="B32" s="327"/>
      <c r="C32" s="4"/>
      <c r="D32" s="4"/>
      <c r="E32" s="46"/>
      <c r="F32" s="46"/>
      <c r="G32" s="204" t="s">
        <v>493</v>
      </c>
      <c r="H32" s="4"/>
      <c r="I32" s="486">
        <v>0</v>
      </c>
      <c r="J32" s="8"/>
      <c r="K32" s="177"/>
      <c r="L32" s="177"/>
      <c r="M32" s="176"/>
    </row>
    <row r="33" spans="1:13" s="129" customFormat="1" ht="15.75" x14ac:dyDescent="0.25">
      <c r="A33" s="134">
        <f t="shared" si="0"/>
        <v>28</v>
      </c>
      <c r="B33" s="327"/>
      <c r="C33" s="4"/>
      <c r="D33" s="4"/>
      <c r="E33" s="4"/>
      <c r="F33" s="46"/>
      <c r="G33" s="4" t="s">
        <v>494</v>
      </c>
      <c r="H33" s="4"/>
      <c r="I33" s="764">
        <v>1.8045744373632842E-3</v>
      </c>
      <c r="J33" s="8"/>
      <c r="K33" s="177"/>
      <c r="L33" s="177"/>
      <c r="M33" s="176"/>
    </row>
    <row r="34" spans="1:13" s="129" customFormat="1" ht="15.75" x14ac:dyDescent="0.25">
      <c r="A34" s="134">
        <f t="shared" si="0"/>
        <v>29</v>
      </c>
      <c r="B34" s="327"/>
      <c r="C34" s="4"/>
      <c r="D34" s="4"/>
      <c r="E34" s="2"/>
      <c r="F34" s="2"/>
      <c r="G34" s="498" t="s">
        <v>523</v>
      </c>
      <c r="H34" s="4"/>
      <c r="I34" s="499">
        <f>I31*I33</f>
        <v>669689.71603932523</v>
      </c>
      <c r="J34" s="8"/>
      <c r="K34" s="153"/>
      <c r="L34" s="153"/>
      <c r="M34" s="176"/>
    </row>
    <row r="35" spans="1:13" s="129" customFormat="1" ht="15.75" x14ac:dyDescent="0.25">
      <c r="A35" s="134">
        <f t="shared" si="0"/>
        <v>30</v>
      </c>
      <c r="B35" s="500"/>
      <c r="C35" s="468"/>
      <c r="D35" s="468"/>
      <c r="E35" s="468"/>
      <c r="F35" s="2"/>
      <c r="G35" s="501" t="s">
        <v>495</v>
      </c>
      <c r="H35" s="4"/>
      <c r="I35" s="502">
        <f>I32*I33</f>
        <v>0</v>
      </c>
      <c r="J35" s="8"/>
      <c r="K35" s="153"/>
      <c r="L35" s="153"/>
      <c r="M35" s="176"/>
    </row>
    <row r="36" spans="1:13" s="129" customFormat="1" ht="15.75" x14ac:dyDescent="0.25">
      <c r="A36" s="134">
        <f t="shared" si="0"/>
        <v>31</v>
      </c>
      <c r="B36" s="503"/>
      <c r="C36" s="468"/>
      <c r="D36" s="468"/>
      <c r="E36" s="310"/>
      <c r="F36" s="504"/>
      <c r="G36" s="4"/>
      <c r="H36" s="4"/>
      <c r="I36" s="502"/>
      <c r="J36" s="8"/>
      <c r="K36" s="153"/>
      <c r="L36" s="153"/>
      <c r="M36" s="176"/>
    </row>
    <row r="37" spans="1:13" s="129" customFormat="1" ht="15" x14ac:dyDescent="0.2">
      <c r="A37" s="134">
        <f t="shared" si="0"/>
        <v>32</v>
      </c>
      <c r="B37" s="503"/>
      <c r="C37" s="468"/>
      <c r="D37" s="468"/>
      <c r="E37" s="310"/>
      <c r="F37" s="504"/>
      <c r="G37" s="498" t="s">
        <v>496</v>
      </c>
      <c r="H37" s="4"/>
      <c r="I37" s="486">
        <v>763328.54</v>
      </c>
      <c r="J37" s="8"/>
      <c r="K37" s="895" t="s">
        <v>525</v>
      </c>
      <c r="L37" s="895" t="str">
        <f>+'3.2 _ Summaries'!L2</f>
        <v>Docket No. 16-057-03</v>
      </c>
      <c r="M37" s="895" t="s">
        <v>212</v>
      </c>
    </row>
    <row r="38" spans="1:13" s="129" customFormat="1" ht="16.5" customHeight="1" x14ac:dyDescent="0.2">
      <c r="A38" s="134">
        <f t="shared" si="0"/>
        <v>33</v>
      </c>
      <c r="B38" s="503"/>
      <c r="C38" s="468"/>
      <c r="D38" s="468"/>
      <c r="E38" s="505"/>
      <c r="F38" s="4"/>
      <c r="G38" s="501" t="s">
        <v>497</v>
      </c>
      <c r="H38" s="4"/>
      <c r="I38" s="486">
        <v>79279.62999999999</v>
      </c>
      <c r="J38" s="8"/>
      <c r="K38" s="895"/>
      <c r="L38" s="895"/>
      <c r="M38" s="895"/>
    </row>
    <row r="39" spans="1:13" s="129" customFormat="1" ht="15.75" customHeight="1" x14ac:dyDescent="0.2">
      <c r="A39" s="134">
        <f t="shared" si="0"/>
        <v>34</v>
      </c>
      <c r="B39" s="503"/>
      <c r="C39" s="468"/>
      <c r="D39" s="468"/>
      <c r="E39" s="375"/>
      <c r="F39" s="4"/>
      <c r="G39" s="4" t="s">
        <v>524</v>
      </c>
      <c r="H39" s="4"/>
      <c r="I39" s="486">
        <f>SUM(I37:I38)</f>
        <v>842608.17</v>
      </c>
      <c r="J39" s="8"/>
      <c r="K39" s="895"/>
      <c r="L39" s="895"/>
      <c r="M39" s="895"/>
    </row>
    <row r="40" spans="1:13" s="129" customFormat="1" ht="15" customHeight="1" x14ac:dyDescent="0.2">
      <c r="A40" s="134">
        <f t="shared" si="0"/>
        <v>35</v>
      </c>
      <c r="B40" s="327"/>
      <c r="C40" s="4"/>
      <c r="D40" s="4"/>
      <c r="E40" s="4"/>
      <c r="F40" s="478"/>
      <c r="G40" s="4"/>
      <c r="H40" s="4"/>
      <c r="I40" s="483"/>
      <c r="J40" s="8"/>
      <c r="K40" s="895"/>
      <c r="L40" s="895"/>
      <c r="M40" s="895"/>
    </row>
    <row r="41" spans="1:13" s="129" customFormat="1" ht="15.75" customHeight="1" x14ac:dyDescent="0.2">
      <c r="A41" s="134">
        <f t="shared" si="0"/>
        <v>36</v>
      </c>
      <c r="B41" s="327"/>
      <c r="C41" s="4"/>
      <c r="D41" s="4"/>
      <c r="E41" s="478"/>
      <c r="F41" s="4"/>
      <c r="G41" s="204" t="s">
        <v>109</v>
      </c>
      <c r="H41" s="4"/>
      <c r="I41" s="486">
        <v>-93638.82396067481</v>
      </c>
      <c r="J41" s="17"/>
      <c r="K41" s="895"/>
      <c r="L41" s="895"/>
      <c r="M41" s="895"/>
    </row>
    <row r="42" spans="1:13" s="129" customFormat="1" ht="16.5" customHeight="1" x14ac:dyDescent="0.2">
      <c r="A42" s="134">
        <f t="shared" si="0"/>
        <v>37</v>
      </c>
      <c r="B42" s="327"/>
      <c r="C42" s="4"/>
      <c r="D42" s="4"/>
      <c r="E42" s="4"/>
      <c r="F42" s="4"/>
      <c r="G42" s="4" t="s">
        <v>26</v>
      </c>
      <c r="H42" s="4"/>
      <c r="I42" s="486">
        <v>-79279.62999999999</v>
      </c>
      <c r="J42" s="8"/>
      <c r="K42" s="895"/>
      <c r="L42" s="895"/>
      <c r="M42" s="895"/>
    </row>
    <row r="43" spans="1:13" s="129" customFormat="1" ht="15.75" customHeight="1" x14ac:dyDescent="0.2">
      <c r="A43" s="134">
        <f t="shared" si="0"/>
        <v>38</v>
      </c>
      <c r="B43" s="327"/>
      <c r="C43" s="4"/>
      <c r="D43" s="4"/>
      <c r="E43" s="4"/>
      <c r="F43" s="4"/>
      <c r="G43" s="4" t="s">
        <v>498</v>
      </c>
      <c r="H43" s="4"/>
      <c r="I43" s="486">
        <f>SUM(I41:I42)</f>
        <v>-172918.45396067481</v>
      </c>
      <c r="J43" s="8"/>
      <c r="K43" s="895"/>
      <c r="L43" s="895"/>
      <c r="M43" s="895"/>
    </row>
    <row r="44" spans="1:13" s="129" customFormat="1" ht="15.75" thickBot="1" x14ac:dyDescent="0.25">
      <c r="A44" s="134">
        <f t="shared" si="0"/>
        <v>39</v>
      </c>
      <c r="B44" s="494"/>
      <c r="C44" s="495"/>
      <c r="D44" s="495"/>
      <c r="E44" s="374"/>
      <c r="F44" s="495"/>
      <c r="G44" s="495"/>
      <c r="H44" s="495"/>
      <c r="I44" s="506"/>
      <c r="J44" s="8"/>
      <c r="K44" s="895"/>
      <c r="L44" s="895"/>
      <c r="M44" s="895"/>
    </row>
    <row r="45" spans="1:13" s="129" customFormat="1" ht="24" customHeight="1" x14ac:dyDescent="0.2">
      <c r="A45" s="139"/>
      <c r="B45" s="319"/>
      <c r="C45" s="139"/>
      <c r="D45" s="139"/>
      <c r="E45" s="139"/>
      <c r="J45" s="133"/>
    </row>
    <row r="46" spans="1:13" s="129" customFormat="1" ht="15.75" x14ac:dyDescent="0.25">
      <c r="A46" s="139"/>
      <c r="B46" s="319"/>
      <c r="C46" s="139"/>
      <c r="D46" s="139"/>
      <c r="E46" s="139"/>
      <c r="K46" s="153"/>
      <c r="L46" s="176"/>
    </row>
    <row r="47" spans="1:13" s="129" customFormat="1" ht="15.75" x14ac:dyDescent="0.25">
      <c r="A47" s="139"/>
      <c r="B47" s="139"/>
      <c r="C47" s="139"/>
      <c r="D47" s="139"/>
      <c r="E47" s="139"/>
      <c r="K47" s="179"/>
      <c r="L47" s="176"/>
    </row>
    <row r="48" spans="1:13" x14ac:dyDescent="0.2">
      <c r="A48"/>
      <c r="B48"/>
      <c r="C48"/>
      <c r="D48"/>
      <c r="E48"/>
      <c r="L48" s="44"/>
    </row>
    <row r="49" spans="1:12" x14ac:dyDescent="0.2">
      <c r="A49"/>
      <c r="B49"/>
      <c r="C49"/>
      <c r="D49"/>
      <c r="E49"/>
      <c r="L49" s="44"/>
    </row>
    <row r="50" spans="1:12" x14ac:dyDescent="0.2">
      <c r="A50"/>
      <c r="B50"/>
      <c r="C50"/>
      <c r="D50"/>
      <c r="E50"/>
      <c r="L50" s="44"/>
    </row>
    <row r="51" spans="1:12" x14ac:dyDescent="0.2">
      <c r="A51"/>
      <c r="B51"/>
      <c r="C51"/>
      <c r="D51"/>
      <c r="E51"/>
      <c r="K51" s="13"/>
      <c r="L51" s="44"/>
    </row>
    <row r="52" spans="1:12" x14ac:dyDescent="0.2">
      <c r="A52"/>
      <c r="B52"/>
      <c r="C52"/>
      <c r="D52"/>
      <c r="E52"/>
      <c r="K52" s="13"/>
      <c r="L52" s="44"/>
    </row>
    <row r="53" spans="1:12" x14ac:dyDescent="0.2">
      <c r="A53"/>
      <c r="B53"/>
      <c r="C53"/>
      <c r="D53"/>
      <c r="E53"/>
      <c r="K53" s="13"/>
      <c r="L53" s="44"/>
    </row>
    <row r="54" spans="1:12" x14ac:dyDescent="0.2">
      <c r="A54"/>
      <c r="B54"/>
      <c r="C54"/>
      <c r="D54"/>
      <c r="E54"/>
      <c r="K54" s="9"/>
      <c r="L54" s="44"/>
    </row>
    <row r="55" spans="1:12" x14ac:dyDescent="0.2">
      <c r="A55"/>
      <c r="B55"/>
      <c r="C55"/>
      <c r="D55"/>
      <c r="E55"/>
      <c r="K55" s="6"/>
      <c r="L55" s="44"/>
    </row>
    <row r="56" spans="1:12" x14ac:dyDescent="0.2">
      <c r="A56"/>
      <c r="B56"/>
      <c r="C56"/>
      <c r="D56"/>
      <c r="E56"/>
      <c r="K56" s="6"/>
      <c r="L56" s="44"/>
    </row>
    <row r="57" spans="1:12" x14ac:dyDescent="0.2">
      <c r="A57"/>
      <c r="B57"/>
      <c r="C57"/>
      <c r="D57"/>
      <c r="E57"/>
      <c r="K57" s="6"/>
      <c r="L57" s="44"/>
    </row>
    <row r="58" spans="1:12" x14ac:dyDescent="0.2">
      <c r="A58"/>
      <c r="B58"/>
      <c r="C58"/>
      <c r="D58"/>
      <c r="E58"/>
      <c r="L58" s="44"/>
    </row>
    <row r="59" spans="1:12" x14ac:dyDescent="0.2">
      <c r="A59"/>
      <c r="B59"/>
      <c r="C59"/>
      <c r="D59"/>
      <c r="E59"/>
      <c r="L59" s="44"/>
    </row>
    <row r="60" spans="1:12" x14ac:dyDescent="0.2">
      <c r="A60"/>
      <c r="B60"/>
      <c r="C60"/>
      <c r="D60"/>
      <c r="E60"/>
      <c r="L60" s="44"/>
    </row>
    <row r="61" spans="1:12" x14ac:dyDescent="0.2">
      <c r="A61"/>
      <c r="B61"/>
      <c r="D61"/>
      <c r="E61"/>
      <c r="L61" s="44"/>
    </row>
    <row r="62" spans="1:12" x14ac:dyDescent="0.2">
      <c r="A62"/>
      <c r="B62"/>
      <c r="D62"/>
      <c r="E62"/>
      <c r="L62" s="44"/>
    </row>
    <row r="63" spans="1:12" x14ac:dyDescent="0.2">
      <c r="A63"/>
      <c r="B63"/>
      <c r="D63"/>
      <c r="E63"/>
      <c r="L63" s="44"/>
    </row>
    <row r="64" spans="1:12" x14ac:dyDescent="0.2">
      <c r="A64"/>
      <c r="B64"/>
      <c r="C64"/>
      <c r="D64"/>
      <c r="E64"/>
      <c r="L64" s="44"/>
    </row>
    <row r="65" spans="1:12" x14ac:dyDescent="0.2">
      <c r="A65"/>
      <c r="B65"/>
      <c r="C65"/>
      <c r="D65"/>
      <c r="E65"/>
      <c r="L65" s="44"/>
    </row>
    <row r="66" spans="1:12" x14ac:dyDescent="0.2">
      <c r="A66"/>
      <c r="B66"/>
      <c r="C66"/>
      <c r="D66"/>
      <c r="E66"/>
      <c r="L66" s="44"/>
    </row>
    <row r="67" spans="1:12" x14ac:dyDescent="0.2">
      <c r="A67"/>
      <c r="B67"/>
      <c r="C67"/>
      <c r="D67"/>
      <c r="E67"/>
      <c r="L67" s="44"/>
    </row>
    <row r="68" spans="1:12" x14ac:dyDescent="0.2">
      <c r="A68"/>
      <c r="B68"/>
      <c r="C68"/>
      <c r="D68"/>
      <c r="E68"/>
      <c r="L68" s="44"/>
    </row>
    <row r="69" spans="1:12" x14ac:dyDescent="0.2">
      <c r="A69"/>
      <c r="B69"/>
      <c r="C69"/>
      <c r="D69"/>
      <c r="E69"/>
      <c r="L69" s="44"/>
    </row>
    <row r="70" spans="1:12" x14ac:dyDescent="0.2">
      <c r="A70"/>
      <c r="B70"/>
      <c r="C70"/>
      <c r="D70"/>
      <c r="E70"/>
      <c r="F70"/>
      <c r="H70"/>
      <c r="I70"/>
      <c r="L70" s="44"/>
    </row>
    <row r="71" spans="1:12" x14ac:dyDescent="0.2">
      <c r="A71"/>
      <c r="B71"/>
      <c r="C71"/>
      <c r="D71"/>
      <c r="E71"/>
      <c r="F71"/>
      <c r="H71"/>
      <c r="I71"/>
      <c r="L71" s="44"/>
    </row>
    <row r="72" spans="1:12" x14ac:dyDescent="0.2">
      <c r="A72"/>
      <c r="B72"/>
      <c r="C72"/>
      <c r="D72"/>
      <c r="E72"/>
      <c r="F72"/>
      <c r="H72"/>
      <c r="I72"/>
      <c r="L72" s="44"/>
    </row>
    <row r="73" spans="1:12" x14ac:dyDescent="0.2">
      <c r="A73"/>
      <c r="B73"/>
      <c r="C73"/>
      <c r="D73"/>
      <c r="E73"/>
      <c r="F73"/>
      <c r="H73"/>
      <c r="I73"/>
      <c r="L73" s="44"/>
    </row>
    <row r="74" spans="1:12" x14ac:dyDescent="0.2">
      <c r="A74"/>
      <c r="B74"/>
      <c r="C74"/>
      <c r="D74"/>
      <c r="E74"/>
      <c r="F74"/>
      <c r="H74"/>
      <c r="I74"/>
      <c r="L74" s="44"/>
    </row>
    <row r="75" spans="1:12" x14ac:dyDescent="0.2">
      <c r="A75"/>
      <c r="B75"/>
      <c r="C75"/>
      <c r="D75"/>
      <c r="E75"/>
      <c r="F75"/>
      <c r="H75"/>
      <c r="I75"/>
      <c r="L75" s="44"/>
    </row>
    <row r="76" spans="1:12" x14ac:dyDescent="0.2">
      <c r="A76"/>
      <c r="B76"/>
      <c r="C76"/>
      <c r="D76"/>
      <c r="E76"/>
      <c r="F76"/>
      <c r="H76"/>
      <c r="I76"/>
      <c r="L76" s="44"/>
    </row>
    <row r="77" spans="1:12" x14ac:dyDescent="0.2">
      <c r="A77"/>
      <c r="B77"/>
      <c r="C77"/>
      <c r="D77"/>
      <c r="E77"/>
      <c r="F77"/>
      <c r="H77"/>
      <c r="I77"/>
      <c r="L77" s="44"/>
    </row>
    <row r="78" spans="1:12" x14ac:dyDescent="0.2">
      <c r="A78"/>
      <c r="B78"/>
      <c r="C78"/>
      <c r="D78"/>
      <c r="E78"/>
      <c r="F78"/>
      <c r="H78"/>
      <c r="I78"/>
      <c r="L78" s="44"/>
    </row>
    <row r="79" spans="1:12" x14ac:dyDescent="0.2">
      <c r="A79"/>
      <c r="B79"/>
      <c r="C79"/>
      <c r="D79"/>
      <c r="E79"/>
      <c r="F79"/>
      <c r="H79"/>
      <c r="I79"/>
      <c r="L79" s="44"/>
    </row>
    <row r="80" spans="1:12" x14ac:dyDescent="0.2">
      <c r="A80"/>
      <c r="B80"/>
      <c r="C80"/>
      <c r="D80"/>
      <c r="E80"/>
      <c r="F80"/>
      <c r="H80"/>
      <c r="I80"/>
      <c r="L80" s="44"/>
    </row>
    <row r="81" spans="1:12" x14ac:dyDescent="0.2">
      <c r="A81"/>
      <c r="B81"/>
      <c r="C81"/>
      <c r="D81"/>
      <c r="E81"/>
      <c r="F81"/>
      <c r="H81"/>
      <c r="I81"/>
      <c r="L81" s="44"/>
    </row>
    <row r="82" spans="1:12" x14ac:dyDescent="0.2">
      <c r="A82"/>
      <c r="B82"/>
      <c r="C82"/>
      <c r="D82"/>
      <c r="E82"/>
      <c r="F82"/>
      <c r="H82"/>
      <c r="I82"/>
      <c r="L82" s="44"/>
    </row>
    <row r="83" spans="1:12" x14ac:dyDescent="0.2">
      <c r="A83"/>
      <c r="B83"/>
      <c r="C83"/>
      <c r="D83"/>
      <c r="E83"/>
      <c r="F83"/>
      <c r="H83"/>
      <c r="I83"/>
      <c r="L83" s="44"/>
    </row>
    <row r="84" spans="1:12" x14ac:dyDescent="0.2">
      <c r="A84"/>
      <c r="B84"/>
      <c r="C84"/>
      <c r="D84"/>
      <c r="E84"/>
      <c r="F84"/>
      <c r="G84"/>
      <c r="H84"/>
      <c r="I84"/>
      <c r="L84" s="44"/>
    </row>
    <row r="85" spans="1:12" x14ac:dyDescent="0.2">
      <c r="A85"/>
      <c r="B85"/>
      <c r="C85"/>
      <c r="D85"/>
      <c r="E85"/>
      <c r="F85"/>
      <c r="G85"/>
      <c r="H85"/>
      <c r="I85"/>
      <c r="L85" s="44"/>
    </row>
    <row r="86" spans="1:12" x14ac:dyDescent="0.2">
      <c r="A86"/>
      <c r="B86"/>
      <c r="C86"/>
      <c r="D86"/>
      <c r="E86"/>
      <c r="F86"/>
      <c r="G86"/>
      <c r="H86"/>
      <c r="I86"/>
      <c r="L86" s="44"/>
    </row>
    <row r="87" spans="1:12" x14ac:dyDescent="0.2">
      <c r="A87"/>
      <c r="B87"/>
      <c r="C87"/>
      <c r="D87"/>
      <c r="E87"/>
      <c r="F87"/>
      <c r="G87"/>
      <c r="H87"/>
      <c r="I87"/>
      <c r="L87" s="44"/>
    </row>
    <row r="88" spans="1:12" x14ac:dyDescent="0.2">
      <c r="A88"/>
      <c r="B88"/>
      <c r="C88"/>
      <c r="D88"/>
      <c r="E88"/>
      <c r="F88"/>
      <c r="G88"/>
      <c r="H88"/>
      <c r="I88"/>
      <c r="L88" s="44"/>
    </row>
    <row r="89" spans="1:12" x14ac:dyDescent="0.2">
      <c r="A89"/>
      <c r="B89"/>
      <c r="C89"/>
      <c r="D89"/>
      <c r="E89"/>
      <c r="F89"/>
      <c r="G89"/>
      <c r="H89"/>
      <c r="I89"/>
      <c r="L89" s="44"/>
    </row>
    <row r="90" spans="1:12" x14ac:dyDescent="0.2">
      <c r="A90"/>
      <c r="B90"/>
      <c r="C90"/>
      <c r="D90"/>
      <c r="E90"/>
      <c r="F90"/>
      <c r="G90"/>
      <c r="H90"/>
      <c r="I90"/>
      <c r="L90" s="44"/>
    </row>
    <row r="91" spans="1:12" x14ac:dyDescent="0.2">
      <c r="A91"/>
      <c r="B91"/>
      <c r="C91"/>
      <c r="D91"/>
      <c r="E91"/>
      <c r="F91"/>
      <c r="G91"/>
      <c r="H91"/>
      <c r="I91"/>
      <c r="L91" s="44"/>
    </row>
    <row r="92" spans="1:12" x14ac:dyDescent="0.2">
      <c r="A92"/>
      <c r="B92"/>
      <c r="C92"/>
      <c r="D92"/>
      <c r="E92"/>
      <c r="F92"/>
      <c r="G92"/>
      <c r="H92"/>
      <c r="I92"/>
      <c r="L92" s="44"/>
    </row>
    <row r="93" spans="1:12" x14ac:dyDescent="0.2">
      <c r="A93"/>
      <c r="B93"/>
      <c r="C93"/>
      <c r="D93"/>
      <c r="E93"/>
      <c r="F93"/>
      <c r="G93"/>
      <c r="H93"/>
      <c r="I93"/>
      <c r="L93" s="44"/>
    </row>
    <row r="94" spans="1:12" x14ac:dyDescent="0.2">
      <c r="A94"/>
      <c r="B94"/>
      <c r="C94"/>
      <c r="D94"/>
      <c r="E94"/>
      <c r="F94"/>
      <c r="G94"/>
      <c r="H94"/>
      <c r="I94"/>
      <c r="L94" s="44"/>
    </row>
    <row r="95" spans="1:12" x14ac:dyDescent="0.2">
      <c r="A95"/>
      <c r="B95"/>
      <c r="C95"/>
      <c r="D95"/>
      <c r="E95"/>
      <c r="F95"/>
      <c r="G95"/>
      <c r="H95"/>
      <c r="I95"/>
      <c r="L95" s="44"/>
    </row>
    <row r="96" spans="1:12" x14ac:dyDescent="0.2">
      <c r="A96"/>
      <c r="B96"/>
      <c r="C96"/>
      <c r="D96"/>
      <c r="E96"/>
      <c r="F96"/>
      <c r="G96"/>
      <c r="H96"/>
      <c r="I96"/>
      <c r="L96" s="44"/>
    </row>
    <row r="97" spans="1:12" x14ac:dyDescent="0.2">
      <c r="A97"/>
      <c r="B97"/>
      <c r="C97"/>
      <c r="D97"/>
      <c r="E97"/>
      <c r="F97"/>
      <c r="G97"/>
      <c r="H97"/>
      <c r="I97"/>
      <c r="L97" s="44"/>
    </row>
    <row r="98" spans="1:12" x14ac:dyDescent="0.2">
      <c r="A98"/>
      <c r="B98"/>
      <c r="C98"/>
      <c r="D98"/>
      <c r="E98"/>
      <c r="F98"/>
      <c r="G98"/>
      <c r="H98"/>
      <c r="I98"/>
      <c r="L98" s="44"/>
    </row>
    <row r="99" spans="1:12" x14ac:dyDescent="0.2">
      <c r="A99"/>
      <c r="B99"/>
      <c r="C99"/>
      <c r="D99"/>
      <c r="E99"/>
      <c r="F99"/>
      <c r="G99"/>
      <c r="H99"/>
      <c r="I99"/>
      <c r="L99" s="44"/>
    </row>
    <row r="100" spans="1:12" x14ac:dyDescent="0.2">
      <c r="A100"/>
      <c r="B100"/>
      <c r="C100"/>
      <c r="D100"/>
      <c r="E100"/>
      <c r="F100"/>
      <c r="G100"/>
      <c r="H100"/>
      <c r="I100"/>
      <c r="L100" s="44"/>
    </row>
    <row r="101" spans="1:12" x14ac:dyDescent="0.2">
      <c r="A101"/>
      <c r="B101"/>
      <c r="C101"/>
      <c r="D101"/>
      <c r="E101"/>
      <c r="F101"/>
      <c r="G101"/>
      <c r="H101"/>
      <c r="I101"/>
      <c r="L101" s="44"/>
    </row>
    <row r="102" spans="1:12" x14ac:dyDescent="0.2">
      <c r="A102"/>
      <c r="B102"/>
      <c r="C102"/>
      <c r="D102"/>
      <c r="E102"/>
      <c r="F102"/>
      <c r="G102"/>
      <c r="H102"/>
      <c r="I102"/>
      <c r="L102" s="44"/>
    </row>
    <row r="103" spans="1:12" x14ac:dyDescent="0.2">
      <c r="A103"/>
      <c r="B103"/>
      <c r="C103"/>
      <c r="D103"/>
      <c r="E103"/>
      <c r="F103"/>
      <c r="G103"/>
      <c r="H103"/>
      <c r="I103"/>
      <c r="L103" s="44"/>
    </row>
    <row r="104" spans="1:12" x14ac:dyDescent="0.2">
      <c r="A104"/>
      <c r="B104"/>
      <c r="C104"/>
      <c r="D104"/>
      <c r="E104"/>
      <c r="F104"/>
      <c r="G104"/>
      <c r="H104"/>
      <c r="I104"/>
      <c r="L104" s="44"/>
    </row>
    <row r="105" spans="1:12" x14ac:dyDescent="0.2">
      <c r="A105"/>
      <c r="B105"/>
      <c r="C105"/>
      <c r="D105"/>
      <c r="E105"/>
      <c r="F105"/>
      <c r="G105"/>
      <c r="H105"/>
      <c r="I105"/>
      <c r="L105" s="44"/>
    </row>
    <row r="106" spans="1:12" x14ac:dyDescent="0.2">
      <c r="A106"/>
      <c r="B106"/>
      <c r="C106"/>
      <c r="D106"/>
      <c r="E106"/>
      <c r="F106"/>
      <c r="G106"/>
      <c r="H106"/>
      <c r="I106"/>
      <c r="L106" s="44"/>
    </row>
    <row r="107" spans="1:12" x14ac:dyDescent="0.2">
      <c r="A107"/>
      <c r="B107"/>
      <c r="C107"/>
      <c r="D107"/>
      <c r="E107"/>
      <c r="F107"/>
      <c r="G107"/>
      <c r="H107"/>
      <c r="I107"/>
      <c r="L107" s="44"/>
    </row>
    <row r="108" spans="1:12" x14ac:dyDescent="0.2">
      <c r="A108"/>
      <c r="B108"/>
      <c r="C108"/>
      <c r="D108"/>
      <c r="E108"/>
      <c r="F108"/>
      <c r="G108"/>
      <c r="H108"/>
      <c r="I108"/>
      <c r="L108" s="44"/>
    </row>
    <row r="109" spans="1:12" x14ac:dyDescent="0.2">
      <c r="A109"/>
      <c r="B109"/>
      <c r="C109"/>
      <c r="D109"/>
      <c r="E109"/>
      <c r="F109"/>
      <c r="G109"/>
      <c r="H109"/>
      <c r="I109"/>
      <c r="L109" s="44"/>
    </row>
    <row r="110" spans="1:12" x14ac:dyDescent="0.2">
      <c r="A110"/>
      <c r="B110"/>
      <c r="C110"/>
      <c r="D110"/>
      <c r="E110"/>
      <c r="F110"/>
      <c r="G110"/>
      <c r="H110"/>
      <c r="I110"/>
      <c r="L110" s="44"/>
    </row>
    <row r="111" spans="1:12" x14ac:dyDescent="0.2">
      <c r="A111"/>
      <c r="B111"/>
      <c r="C111"/>
      <c r="D111"/>
      <c r="E111"/>
      <c r="F111"/>
      <c r="G111"/>
      <c r="H111"/>
      <c r="I111"/>
      <c r="L111" s="44"/>
    </row>
    <row r="112" spans="1:12" x14ac:dyDescent="0.2">
      <c r="A112"/>
      <c r="B112"/>
      <c r="C112"/>
      <c r="D112"/>
      <c r="E112"/>
      <c r="F112"/>
      <c r="G112"/>
      <c r="H112"/>
      <c r="I112"/>
      <c r="L112" s="44"/>
    </row>
    <row r="113" spans="1:12" x14ac:dyDescent="0.2">
      <c r="A113"/>
      <c r="B113"/>
      <c r="C113"/>
      <c r="D113"/>
      <c r="E113"/>
      <c r="F113"/>
      <c r="G113"/>
      <c r="H113"/>
      <c r="I113"/>
      <c r="L113" s="44"/>
    </row>
    <row r="114" spans="1:12" x14ac:dyDescent="0.2">
      <c r="A114"/>
      <c r="B114"/>
      <c r="C114"/>
      <c r="D114"/>
      <c r="E114"/>
      <c r="F114"/>
      <c r="G114"/>
      <c r="H114"/>
      <c r="I114"/>
      <c r="L114" s="44"/>
    </row>
    <row r="115" spans="1:12" x14ac:dyDescent="0.2">
      <c r="A115"/>
      <c r="B115"/>
      <c r="C115"/>
      <c r="D115"/>
      <c r="E115"/>
      <c r="F115"/>
      <c r="G115"/>
      <c r="H115"/>
      <c r="I115"/>
      <c r="L115" s="44"/>
    </row>
    <row r="116" spans="1:12" x14ac:dyDescent="0.2">
      <c r="A116"/>
      <c r="B116"/>
      <c r="C116"/>
      <c r="D116"/>
      <c r="E116"/>
      <c r="F116"/>
      <c r="G116"/>
      <c r="H116"/>
      <c r="I116"/>
      <c r="L116" s="44"/>
    </row>
    <row r="117" spans="1:12" x14ac:dyDescent="0.2">
      <c r="A117"/>
      <c r="B117"/>
      <c r="C117"/>
      <c r="D117"/>
      <c r="E117"/>
      <c r="F117"/>
      <c r="G117"/>
      <c r="H117"/>
      <c r="I117"/>
      <c r="L117" s="44"/>
    </row>
    <row r="118" spans="1:12" x14ac:dyDescent="0.2">
      <c r="A118"/>
      <c r="B118"/>
      <c r="C118"/>
      <c r="D118"/>
      <c r="E118"/>
      <c r="F118"/>
      <c r="G118"/>
      <c r="H118"/>
      <c r="I118"/>
      <c r="L118" s="44"/>
    </row>
    <row r="119" spans="1:12" x14ac:dyDescent="0.2">
      <c r="A119"/>
      <c r="B119"/>
      <c r="C119"/>
      <c r="D119"/>
      <c r="E119"/>
      <c r="F119"/>
      <c r="G119"/>
      <c r="H119"/>
      <c r="I119"/>
      <c r="L119" s="44"/>
    </row>
    <row r="120" spans="1:12" x14ac:dyDescent="0.2">
      <c r="A120"/>
      <c r="B120"/>
      <c r="C120"/>
      <c r="D120"/>
      <c r="E120"/>
      <c r="F120"/>
      <c r="G120"/>
      <c r="H120"/>
      <c r="I120"/>
      <c r="L120" s="44"/>
    </row>
    <row r="121" spans="1:12" x14ac:dyDescent="0.2">
      <c r="A121"/>
      <c r="B121"/>
      <c r="C121"/>
      <c r="D121"/>
      <c r="E121"/>
      <c r="F121"/>
      <c r="G121"/>
      <c r="H121"/>
      <c r="I121"/>
      <c r="L121" s="44"/>
    </row>
    <row r="122" spans="1:12" x14ac:dyDescent="0.2">
      <c r="A122"/>
      <c r="B122"/>
      <c r="C122"/>
      <c r="D122"/>
      <c r="E122"/>
      <c r="F122"/>
      <c r="G122"/>
      <c r="H122"/>
      <c r="I122"/>
      <c r="L122" s="44"/>
    </row>
    <row r="123" spans="1:12" x14ac:dyDescent="0.2">
      <c r="A123"/>
      <c r="B123"/>
      <c r="C123"/>
      <c r="D123"/>
      <c r="E123"/>
      <c r="F123"/>
      <c r="G123"/>
      <c r="H123"/>
      <c r="I123"/>
      <c r="L123" s="44"/>
    </row>
    <row r="124" spans="1:12" x14ac:dyDescent="0.2">
      <c r="A124"/>
      <c r="B124"/>
      <c r="C124"/>
      <c r="D124"/>
      <c r="E124"/>
      <c r="F124"/>
      <c r="G124"/>
      <c r="H124"/>
      <c r="I124"/>
      <c r="L124" s="44"/>
    </row>
    <row r="125" spans="1:12" x14ac:dyDescent="0.2">
      <c r="A125"/>
      <c r="B125"/>
      <c r="C125"/>
      <c r="D125"/>
      <c r="E125"/>
      <c r="F125"/>
      <c r="G125"/>
      <c r="H125"/>
      <c r="I125"/>
      <c r="L125" s="44"/>
    </row>
    <row r="126" spans="1:12" x14ac:dyDescent="0.2">
      <c r="A126"/>
      <c r="B126"/>
      <c r="C126"/>
      <c r="D126"/>
      <c r="E126"/>
      <c r="F126"/>
      <c r="G126"/>
      <c r="H126"/>
      <c r="I126"/>
      <c r="L126" s="44"/>
    </row>
    <row r="127" spans="1:12" x14ac:dyDescent="0.2">
      <c r="A127"/>
      <c r="B127"/>
      <c r="C127"/>
      <c r="D127"/>
      <c r="E127"/>
      <c r="F127"/>
      <c r="G127"/>
      <c r="H127"/>
      <c r="I127"/>
      <c r="L127" s="44"/>
    </row>
    <row r="128" spans="1:12" x14ac:dyDescent="0.2">
      <c r="A128"/>
      <c r="B128"/>
      <c r="C128"/>
      <c r="D128"/>
      <c r="E128"/>
      <c r="F128"/>
      <c r="G128"/>
      <c r="H128"/>
      <c r="I128"/>
      <c r="L128" s="44"/>
    </row>
    <row r="129" spans="1:12" x14ac:dyDescent="0.2">
      <c r="A129"/>
      <c r="B129"/>
      <c r="C129"/>
      <c r="D129"/>
      <c r="E129"/>
      <c r="F129"/>
      <c r="G129"/>
      <c r="H129"/>
      <c r="I129"/>
      <c r="L129" s="44"/>
    </row>
    <row r="130" spans="1:12" x14ac:dyDescent="0.2">
      <c r="A130"/>
      <c r="B130"/>
      <c r="C130"/>
      <c r="D130"/>
      <c r="E130"/>
      <c r="F130"/>
      <c r="G130"/>
      <c r="H130"/>
      <c r="I130"/>
      <c r="L130" s="44"/>
    </row>
    <row r="131" spans="1:12" x14ac:dyDescent="0.2">
      <c r="A131"/>
      <c r="B131"/>
      <c r="C131"/>
      <c r="D131"/>
      <c r="E131"/>
      <c r="F131"/>
      <c r="G131"/>
      <c r="H131"/>
      <c r="I131"/>
      <c r="L131" s="44"/>
    </row>
    <row r="132" spans="1:12" x14ac:dyDescent="0.2">
      <c r="A132"/>
      <c r="B132"/>
      <c r="C132"/>
      <c r="D132"/>
      <c r="E132"/>
      <c r="F132"/>
      <c r="G132"/>
      <c r="H132"/>
      <c r="I132"/>
      <c r="L132" s="44"/>
    </row>
    <row r="133" spans="1:12" x14ac:dyDescent="0.2">
      <c r="A133"/>
      <c r="B133"/>
      <c r="C133"/>
      <c r="D133"/>
      <c r="E133"/>
      <c r="F133"/>
      <c r="G133"/>
      <c r="H133"/>
      <c r="I133"/>
      <c r="L133" s="44"/>
    </row>
    <row r="134" spans="1:12" x14ac:dyDescent="0.2">
      <c r="A134"/>
      <c r="B134"/>
      <c r="C134"/>
      <c r="D134"/>
      <c r="E134"/>
      <c r="F134"/>
      <c r="G134"/>
      <c r="H134"/>
      <c r="I134"/>
      <c r="L134" s="44"/>
    </row>
    <row r="135" spans="1:12" x14ac:dyDescent="0.2">
      <c r="A135"/>
      <c r="B135"/>
      <c r="C135"/>
      <c r="D135"/>
      <c r="E135"/>
      <c r="F135"/>
      <c r="G135"/>
      <c r="H135"/>
      <c r="I135"/>
      <c r="L135" s="44"/>
    </row>
    <row r="136" spans="1:12" x14ac:dyDescent="0.2">
      <c r="A136"/>
      <c r="B136"/>
      <c r="C136"/>
      <c r="D136"/>
      <c r="E136"/>
      <c r="F136"/>
      <c r="G136"/>
      <c r="H136"/>
      <c r="I136"/>
      <c r="L136" s="44"/>
    </row>
    <row r="137" spans="1:12" x14ac:dyDescent="0.2">
      <c r="A137"/>
      <c r="B137"/>
      <c r="C137"/>
      <c r="D137"/>
      <c r="E137"/>
      <c r="F137"/>
      <c r="G137"/>
      <c r="H137"/>
      <c r="I137"/>
      <c r="L137" s="44"/>
    </row>
    <row r="138" spans="1:12" x14ac:dyDescent="0.2">
      <c r="A138"/>
      <c r="B138"/>
      <c r="C138"/>
      <c r="D138"/>
      <c r="E138"/>
      <c r="F138"/>
      <c r="G138"/>
      <c r="H138"/>
      <c r="I138"/>
      <c r="L138" s="44"/>
    </row>
    <row r="139" spans="1:12" x14ac:dyDescent="0.2">
      <c r="A139"/>
      <c r="B139"/>
      <c r="C139"/>
      <c r="D139"/>
      <c r="E139"/>
      <c r="F139"/>
      <c r="G139"/>
      <c r="H139"/>
      <c r="I139"/>
      <c r="L139" s="44"/>
    </row>
    <row r="140" spans="1:12" x14ac:dyDescent="0.2">
      <c r="A140"/>
      <c r="B140"/>
      <c r="C140"/>
      <c r="D140"/>
      <c r="E140"/>
      <c r="F140"/>
      <c r="G140"/>
      <c r="H140"/>
      <c r="I140"/>
      <c r="L140" s="44"/>
    </row>
    <row r="141" spans="1:12" x14ac:dyDescent="0.2">
      <c r="A141"/>
      <c r="B141"/>
      <c r="C141"/>
      <c r="D141"/>
      <c r="E141"/>
      <c r="F141"/>
      <c r="G141"/>
      <c r="H141"/>
      <c r="I141"/>
      <c r="L141" s="44"/>
    </row>
    <row r="142" spans="1:12" x14ac:dyDescent="0.2">
      <c r="A142"/>
      <c r="B142"/>
      <c r="C142"/>
      <c r="D142"/>
      <c r="E142"/>
      <c r="F142"/>
      <c r="G142"/>
      <c r="H142"/>
      <c r="I142"/>
      <c r="L142" s="44"/>
    </row>
    <row r="143" spans="1:12" x14ac:dyDescent="0.2">
      <c r="A143"/>
      <c r="B143"/>
      <c r="C143"/>
      <c r="D143"/>
      <c r="E143"/>
      <c r="F143"/>
      <c r="G143"/>
      <c r="H143"/>
      <c r="I143"/>
      <c r="L143" s="44"/>
    </row>
    <row r="144" spans="1:12" x14ac:dyDescent="0.2">
      <c r="A144"/>
      <c r="B144"/>
      <c r="C144"/>
      <c r="D144"/>
      <c r="E144"/>
      <c r="F144"/>
      <c r="G144"/>
      <c r="H144"/>
      <c r="I144"/>
      <c r="L144" s="44"/>
    </row>
    <row r="145" spans="1:12" x14ac:dyDescent="0.2">
      <c r="A145"/>
      <c r="B145"/>
      <c r="C145"/>
      <c r="D145"/>
      <c r="E145"/>
      <c r="F145"/>
      <c r="G145"/>
      <c r="H145"/>
      <c r="I145"/>
      <c r="L145" s="44"/>
    </row>
    <row r="146" spans="1:12" x14ac:dyDescent="0.2">
      <c r="A146"/>
      <c r="B146"/>
      <c r="C146"/>
      <c r="D146"/>
      <c r="E146"/>
      <c r="F146"/>
      <c r="G146"/>
      <c r="H146"/>
      <c r="I146"/>
      <c r="L146" s="44"/>
    </row>
    <row r="147" spans="1:12" x14ac:dyDescent="0.2">
      <c r="A147"/>
      <c r="B147"/>
      <c r="C147"/>
      <c r="D147"/>
      <c r="E147"/>
      <c r="F147"/>
      <c r="G147"/>
      <c r="H147"/>
      <c r="I147"/>
      <c r="L147" s="44"/>
    </row>
    <row r="148" spans="1:12" x14ac:dyDescent="0.2">
      <c r="A148"/>
      <c r="B148"/>
      <c r="C148"/>
      <c r="D148"/>
      <c r="E148"/>
      <c r="F148"/>
      <c r="G148"/>
      <c r="H148"/>
      <c r="I148"/>
      <c r="L148" s="44"/>
    </row>
    <row r="149" spans="1:12" x14ac:dyDescent="0.2">
      <c r="A149"/>
      <c r="B149"/>
      <c r="C149"/>
      <c r="D149"/>
      <c r="E149"/>
      <c r="F149"/>
      <c r="G149"/>
      <c r="H149"/>
      <c r="I149"/>
      <c r="L149" s="44"/>
    </row>
    <row r="150" spans="1:12" x14ac:dyDescent="0.2">
      <c r="A150"/>
      <c r="B150"/>
      <c r="C150"/>
      <c r="D150"/>
      <c r="E150"/>
      <c r="F150"/>
      <c r="G150"/>
      <c r="H150"/>
      <c r="I150"/>
      <c r="L150" s="44"/>
    </row>
    <row r="151" spans="1:12" x14ac:dyDescent="0.2">
      <c r="A151"/>
      <c r="B151"/>
      <c r="C151"/>
      <c r="D151"/>
      <c r="E151"/>
      <c r="F151"/>
      <c r="G151"/>
      <c r="H151"/>
      <c r="I151"/>
      <c r="L151" s="44"/>
    </row>
    <row r="152" spans="1:12" x14ac:dyDescent="0.2">
      <c r="A152"/>
      <c r="B152"/>
      <c r="C152"/>
      <c r="D152"/>
      <c r="E152"/>
      <c r="F152"/>
      <c r="G152"/>
      <c r="H152"/>
      <c r="I152"/>
      <c r="L152" s="44"/>
    </row>
    <row r="153" spans="1:12" x14ac:dyDescent="0.2">
      <c r="A153"/>
      <c r="B153"/>
      <c r="C153"/>
      <c r="D153"/>
      <c r="E153"/>
      <c r="F153"/>
      <c r="G153"/>
      <c r="H153"/>
      <c r="I153"/>
      <c r="L153" s="44"/>
    </row>
    <row r="154" spans="1:12" x14ac:dyDescent="0.2">
      <c r="A154"/>
      <c r="B154"/>
      <c r="C154"/>
      <c r="D154"/>
      <c r="E154"/>
      <c r="F154"/>
      <c r="G154"/>
      <c r="H154"/>
      <c r="I154"/>
      <c r="L154" s="44"/>
    </row>
    <row r="155" spans="1:12" x14ac:dyDescent="0.2">
      <c r="A155"/>
      <c r="B155"/>
      <c r="C155"/>
      <c r="D155"/>
      <c r="E155"/>
      <c r="F155"/>
      <c r="G155"/>
      <c r="H155"/>
      <c r="I155"/>
      <c r="L155" s="44"/>
    </row>
    <row r="156" spans="1:12" x14ac:dyDescent="0.2">
      <c r="A156"/>
      <c r="B156"/>
      <c r="C156"/>
      <c r="D156"/>
      <c r="E156"/>
      <c r="F156"/>
      <c r="G156"/>
      <c r="H156"/>
      <c r="I156"/>
      <c r="L156" s="44"/>
    </row>
    <row r="157" spans="1:12" x14ac:dyDescent="0.2">
      <c r="A157"/>
      <c r="B157"/>
      <c r="C157"/>
      <c r="D157"/>
      <c r="E157"/>
      <c r="F157"/>
      <c r="G157"/>
      <c r="H157"/>
      <c r="I157"/>
      <c r="L157" s="44"/>
    </row>
    <row r="158" spans="1:12" x14ac:dyDescent="0.2">
      <c r="A158"/>
      <c r="B158"/>
      <c r="C158"/>
      <c r="D158"/>
      <c r="E158"/>
      <c r="F158"/>
      <c r="G158"/>
      <c r="H158"/>
      <c r="I158"/>
      <c r="L158" s="44"/>
    </row>
    <row r="159" spans="1:12" x14ac:dyDescent="0.2">
      <c r="A159"/>
      <c r="B159"/>
      <c r="C159"/>
      <c r="D159"/>
      <c r="E159"/>
      <c r="F159"/>
      <c r="G159"/>
      <c r="H159"/>
      <c r="I159"/>
      <c r="L159" s="44"/>
    </row>
    <row r="160" spans="1:12" x14ac:dyDescent="0.2">
      <c r="A160"/>
      <c r="B160"/>
      <c r="C160"/>
      <c r="D160"/>
      <c r="E160"/>
      <c r="F160"/>
      <c r="G160"/>
      <c r="H160"/>
      <c r="I160"/>
      <c r="L160" s="44"/>
    </row>
    <row r="161" spans="1:12" x14ac:dyDescent="0.2">
      <c r="A161"/>
      <c r="B161"/>
      <c r="C161"/>
      <c r="D161"/>
      <c r="E161"/>
      <c r="F161"/>
      <c r="G161"/>
      <c r="H161"/>
      <c r="I161"/>
      <c r="L161" s="44"/>
    </row>
    <row r="162" spans="1:12" x14ac:dyDescent="0.2">
      <c r="A162"/>
      <c r="B162"/>
      <c r="C162"/>
      <c r="D162"/>
      <c r="E162"/>
      <c r="F162"/>
      <c r="G162"/>
      <c r="H162"/>
      <c r="I162"/>
      <c r="L162" s="44"/>
    </row>
    <row r="163" spans="1:12" x14ac:dyDescent="0.2">
      <c r="A163"/>
      <c r="B163"/>
      <c r="C163"/>
      <c r="D163"/>
      <c r="E163"/>
      <c r="F163"/>
      <c r="G163"/>
      <c r="H163"/>
      <c r="I163"/>
      <c r="L163" s="44"/>
    </row>
    <row r="164" spans="1:12" x14ac:dyDescent="0.2">
      <c r="A164"/>
      <c r="B164"/>
      <c r="C164"/>
      <c r="D164"/>
      <c r="E164"/>
      <c r="F164"/>
      <c r="G164"/>
      <c r="H164"/>
      <c r="I164"/>
      <c r="L164" s="44"/>
    </row>
    <row r="165" spans="1:12" x14ac:dyDescent="0.2">
      <c r="A165"/>
      <c r="B165"/>
      <c r="C165"/>
      <c r="D165"/>
      <c r="E165"/>
      <c r="F165"/>
      <c r="G165"/>
      <c r="H165"/>
      <c r="I165"/>
      <c r="L165" s="44"/>
    </row>
    <row r="166" spans="1:12" x14ac:dyDescent="0.2">
      <c r="A166"/>
      <c r="B166"/>
      <c r="C166"/>
      <c r="D166"/>
      <c r="E166"/>
      <c r="F166"/>
      <c r="G166"/>
      <c r="H166"/>
      <c r="I166"/>
      <c r="L166" s="44"/>
    </row>
    <row r="167" spans="1:12" x14ac:dyDescent="0.2">
      <c r="A167"/>
      <c r="B167"/>
      <c r="C167"/>
      <c r="D167"/>
      <c r="E167"/>
      <c r="F167"/>
      <c r="G167"/>
      <c r="H167"/>
      <c r="I167"/>
      <c r="L167" s="44"/>
    </row>
    <row r="168" spans="1:12" x14ac:dyDescent="0.2">
      <c r="A168"/>
      <c r="B168"/>
      <c r="C168"/>
      <c r="D168"/>
      <c r="E168"/>
      <c r="F168"/>
      <c r="G168"/>
      <c r="H168"/>
      <c r="I168"/>
      <c r="L168" s="44"/>
    </row>
    <row r="169" spans="1:12" x14ac:dyDescent="0.2">
      <c r="A169"/>
      <c r="B169"/>
      <c r="C169"/>
      <c r="D169"/>
      <c r="E169"/>
      <c r="F169"/>
      <c r="G169"/>
      <c r="H169"/>
      <c r="I169"/>
      <c r="L169" s="44"/>
    </row>
    <row r="170" spans="1:12" x14ac:dyDescent="0.2">
      <c r="A170"/>
      <c r="B170"/>
      <c r="C170"/>
      <c r="D170"/>
      <c r="E170"/>
      <c r="F170"/>
      <c r="G170"/>
      <c r="H170"/>
      <c r="I170"/>
      <c r="L170" s="44"/>
    </row>
    <row r="171" spans="1:12" x14ac:dyDescent="0.2">
      <c r="A171"/>
      <c r="B171"/>
      <c r="C171"/>
      <c r="D171"/>
      <c r="E171"/>
      <c r="F171"/>
      <c r="G171"/>
      <c r="H171"/>
      <c r="I171"/>
      <c r="L171" s="44"/>
    </row>
    <row r="172" spans="1:12" x14ac:dyDescent="0.2">
      <c r="A172"/>
      <c r="B172"/>
      <c r="C172"/>
      <c r="D172"/>
      <c r="E172"/>
      <c r="F172"/>
      <c r="G172"/>
      <c r="H172"/>
      <c r="I172"/>
      <c r="L172" s="44"/>
    </row>
    <row r="173" spans="1:12" x14ac:dyDescent="0.2">
      <c r="A173"/>
      <c r="B173"/>
      <c r="C173"/>
      <c r="D173"/>
      <c r="E173"/>
      <c r="F173"/>
      <c r="G173"/>
      <c r="H173"/>
      <c r="I173"/>
      <c r="L173" s="44"/>
    </row>
    <row r="174" spans="1:12" x14ac:dyDescent="0.2">
      <c r="A174"/>
      <c r="B174"/>
      <c r="C174"/>
      <c r="D174"/>
      <c r="E174"/>
      <c r="F174"/>
      <c r="G174"/>
      <c r="H174"/>
      <c r="I174"/>
      <c r="L174" s="44"/>
    </row>
    <row r="175" spans="1:12" x14ac:dyDescent="0.2">
      <c r="A175"/>
      <c r="B175"/>
      <c r="C175"/>
      <c r="D175"/>
      <c r="E175"/>
      <c r="F175"/>
      <c r="G175"/>
      <c r="H175"/>
      <c r="I175"/>
      <c r="L175" s="44"/>
    </row>
    <row r="176" spans="1:12" x14ac:dyDescent="0.2">
      <c r="A176"/>
      <c r="B176"/>
      <c r="C176"/>
      <c r="D176"/>
      <c r="E176"/>
      <c r="F176"/>
      <c r="G176"/>
      <c r="H176"/>
      <c r="I176"/>
      <c r="L176" s="44"/>
    </row>
    <row r="177" spans="1:12" x14ac:dyDescent="0.2">
      <c r="A177"/>
      <c r="B177"/>
      <c r="C177"/>
      <c r="D177"/>
      <c r="E177"/>
      <c r="F177"/>
      <c r="G177"/>
      <c r="H177"/>
      <c r="I177"/>
      <c r="L177" s="44"/>
    </row>
    <row r="178" spans="1:12" x14ac:dyDescent="0.2">
      <c r="A178"/>
      <c r="B178"/>
      <c r="C178"/>
      <c r="D178"/>
      <c r="E178"/>
      <c r="F178"/>
      <c r="G178"/>
      <c r="H178"/>
      <c r="I178"/>
      <c r="L178" s="44"/>
    </row>
    <row r="179" spans="1:12" x14ac:dyDescent="0.2">
      <c r="A179"/>
      <c r="B179"/>
      <c r="C179"/>
      <c r="D179"/>
      <c r="E179"/>
      <c r="F179"/>
      <c r="G179"/>
      <c r="H179"/>
      <c r="I179"/>
      <c r="L179" s="44"/>
    </row>
    <row r="180" spans="1:12" x14ac:dyDescent="0.2">
      <c r="A180"/>
      <c r="B180"/>
      <c r="C180"/>
      <c r="D180"/>
      <c r="E180"/>
      <c r="F180"/>
      <c r="G180"/>
      <c r="H180"/>
      <c r="I180"/>
      <c r="L180" s="44"/>
    </row>
    <row r="181" spans="1:12" x14ac:dyDescent="0.2">
      <c r="A181"/>
      <c r="B181"/>
      <c r="C181"/>
      <c r="D181"/>
      <c r="E181"/>
      <c r="F181"/>
      <c r="G181"/>
      <c r="H181"/>
      <c r="I181"/>
      <c r="L181" s="44"/>
    </row>
    <row r="182" spans="1:12" x14ac:dyDescent="0.2">
      <c r="A182"/>
      <c r="B182"/>
      <c r="C182"/>
      <c r="D182"/>
      <c r="E182"/>
      <c r="F182"/>
      <c r="G182"/>
      <c r="H182"/>
      <c r="I182"/>
      <c r="L182" s="44"/>
    </row>
    <row r="183" spans="1:12" x14ac:dyDescent="0.2">
      <c r="A183"/>
      <c r="B183"/>
      <c r="C183"/>
      <c r="D183"/>
      <c r="E183"/>
      <c r="F183"/>
      <c r="G183"/>
      <c r="H183"/>
      <c r="I183"/>
      <c r="L183" s="44"/>
    </row>
    <row r="184" spans="1:12" x14ac:dyDescent="0.2">
      <c r="A184"/>
      <c r="B184"/>
      <c r="C184"/>
      <c r="D184"/>
      <c r="E184"/>
      <c r="F184"/>
      <c r="G184"/>
      <c r="H184"/>
      <c r="I184"/>
      <c r="L184" s="44"/>
    </row>
    <row r="185" spans="1:12" x14ac:dyDescent="0.2">
      <c r="A185"/>
      <c r="B185"/>
      <c r="C185"/>
      <c r="D185"/>
      <c r="E185"/>
      <c r="F185"/>
      <c r="G185"/>
      <c r="H185"/>
      <c r="I185"/>
      <c r="L185" s="44"/>
    </row>
    <row r="186" spans="1:12" x14ac:dyDescent="0.2">
      <c r="A186"/>
      <c r="B186"/>
      <c r="C186"/>
      <c r="D186"/>
      <c r="E186"/>
      <c r="F186"/>
      <c r="G186"/>
      <c r="H186"/>
      <c r="I186"/>
      <c r="L186" s="44"/>
    </row>
    <row r="187" spans="1:12" x14ac:dyDescent="0.2">
      <c r="A187"/>
      <c r="B187"/>
      <c r="C187"/>
      <c r="D187"/>
      <c r="E187"/>
      <c r="F187"/>
      <c r="G187"/>
      <c r="H187"/>
      <c r="I187"/>
      <c r="L187" s="44"/>
    </row>
    <row r="188" spans="1:12" x14ac:dyDescent="0.2">
      <c r="A188"/>
      <c r="B188"/>
      <c r="C188"/>
      <c r="D188"/>
      <c r="E188"/>
      <c r="F188"/>
      <c r="G188"/>
      <c r="H188"/>
      <c r="I188"/>
      <c r="L188" s="44"/>
    </row>
    <row r="189" spans="1:12" x14ac:dyDescent="0.2">
      <c r="A189"/>
      <c r="B189"/>
      <c r="C189"/>
      <c r="D189"/>
      <c r="E189"/>
      <c r="F189"/>
      <c r="G189"/>
      <c r="H189"/>
      <c r="I189"/>
      <c r="L189" s="44"/>
    </row>
    <row r="190" spans="1:12" x14ac:dyDescent="0.2">
      <c r="A190"/>
      <c r="B190"/>
      <c r="C190"/>
      <c r="D190"/>
      <c r="E190"/>
      <c r="F190"/>
      <c r="G190"/>
      <c r="H190"/>
      <c r="I190"/>
      <c r="L190" s="44"/>
    </row>
    <row r="191" spans="1:12" x14ac:dyDescent="0.2">
      <c r="A191"/>
      <c r="B191"/>
      <c r="C191"/>
      <c r="D191"/>
      <c r="E191"/>
      <c r="F191"/>
      <c r="G191"/>
      <c r="H191"/>
      <c r="I191"/>
      <c r="L191" s="44"/>
    </row>
    <row r="192" spans="1:12" x14ac:dyDescent="0.2">
      <c r="L192" s="44"/>
    </row>
    <row r="193" spans="12:12" x14ac:dyDescent="0.2">
      <c r="L193" s="44"/>
    </row>
    <row r="194" spans="12:12" x14ac:dyDescent="0.2">
      <c r="L194" s="44"/>
    </row>
    <row r="195" spans="12:12" x14ac:dyDescent="0.2">
      <c r="L195" s="44"/>
    </row>
    <row r="196" spans="12:12" x14ac:dyDescent="0.2">
      <c r="L196" s="44"/>
    </row>
    <row r="197" spans="12:12" x14ac:dyDescent="0.2">
      <c r="L197" s="44"/>
    </row>
    <row r="198" spans="12:12" x14ac:dyDescent="0.2">
      <c r="L198" s="44"/>
    </row>
    <row r="199" spans="12:12" x14ac:dyDescent="0.2">
      <c r="L199" s="44"/>
    </row>
    <row r="200" spans="12:12" x14ac:dyDescent="0.2">
      <c r="L200" s="44"/>
    </row>
    <row r="201" spans="12:12" x14ac:dyDescent="0.2">
      <c r="L201" s="44"/>
    </row>
    <row r="202" spans="12:12" x14ac:dyDescent="0.2">
      <c r="L202" s="44"/>
    </row>
    <row r="203" spans="12:12" x14ac:dyDescent="0.2">
      <c r="L203" s="44"/>
    </row>
    <row r="204" spans="12:12" x14ac:dyDescent="0.2">
      <c r="L204" s="44"/>
    </row>
    <row r="205" spans="12:12" x14ac:dyDescent="0.2">
      <c r="L205" s="44"/>
    </row>
    <row r="206" spans="12:12" x14ac:dyDescent="0.2">
      <c r="L206" s="44"/>
    </row>
    <row r="207" spans="12:12" x14ac:dyDescent="0.2">
      <c r="L207" s="44"/>
    </row>
    <row r="208" spans="12:12" x14ac:dyDescent="0.2">
      <c r="L208" s="44"/>
    </row>
    <row r="209" spans="12:12" x14ac:dyDescent="0.2">
      <c r="L209" s="44"/>
    </row>
    <row r="210" spans="12:12" x14ac:dyDescent="0.2">
      <c r="L210" s="44"/>
    </row>
    <row r="211" spans="12:12" x14ac:dyDescent="0.2">
      <c r="L211" s="44"/>
    </row>
    <row r="212" spans="12:12" x14ac:dyDescent="0.2">
      <c r="L212" s="44"/>
    </row>
    <row r="213" spans="12:12" x14ac:dyDescent="0.2">
      <c r="L213" s="44"/>
    </row>
    <row r="214" spans="12:12" x14ac:dyDescent="0.2">
      <c r="L214" s="44"/>
    </row>
    <row r="215" spans="12:12" x14ac:dyDescent="0.2">
      <c r="L215" s="44"/>
    </row>
    <row r="216" spans="12:12" x14ac:dyDescent="0.2">
      <c r="L216" s="44"/>
    </row>
    <row r="217" spans="12:12" x14ac:dyDescent="0.2">
      <c r="L217" s="44"/>
    </row>
    <row r="218" spans="12:12" x14ac:dyDescent="0.2">
      <c r="L218" s="44"/>
    </row>
    <row r="219" spans="12:12" x14ac:dyDescent="0.2">
      <c r="L219" s="44"/>
    </row>
    <row r="220" spans="12:12" x14ac:dyDescent="0.2">
      <c r="L220" s="44"/>
    </row>
    <row r="221" spans="12:12" x14ac:dyDescent="0.2">
      <c r="L221" s="44"/>
    </row>
    <row r="222" spans="12:12" x14ac:dyDescent="0.2">
      <c r="L222" s="44"/>
    </row>
    <row r="223" spans="12:12" x14ac:dyDescent="0.2">
      <c r="L223" s="44"/>
    </row>
    <row r="224" spans="12:12" x14ac:dyDescent="0.2">
      <c r="L224" s="44"/>
    </row>
    <row r="225" spans="12:12" x14ac:dyDescent="0.2">
      <c r="L225" s="44"/>
    </row>
    <row r="226" spans="12:12" x14ac:dyDescent="0.2">
      <c r="L226" s="44"/>
    </row>
    <row r="227" spans="12:12" x14ac:dyDescent="0.2">
      <c r="L227" s="44"/>
    </row>
    <row r="228" spans="12:12" x14ac:dyDescent="0.2">
      <c r="L228" s="44"/>
    </row>
    <row r="229" spans="12:12" x14ac:dyDescent="0.2">
      <c r="L229" s="44"/>
    </row>
    <row r="230" spans="12:12" x14ac:dyDescent="0.2">
      <c r="L230" s="44"/>
    </row>
    <row r="231" spans="12:12" x14ac:dyDescent="0.2">
      <c r="L231" s="44"/>
    </row>
    <row r="232" spans="12:12" x14ac:dyDescent="0.2">
      <c r="L232" s="44"/>
    </row>
    <row r="233" spans="12:12" x14ac:dyDescent="0.2">
      <c r="L233" s="44"/>
    </row>
    <row r="234" spans="12:12" x14ac:dyDescent="0.2">
      <c r="L234" s="44"/>
    </row>
    <row r="235" spans="12:12" x14ac:dyDescent="0.2">
      <c r="L235" s="44"/>
    </row>
    <row r="236" spans="12:12" x14ac:dyDescent="0.2">
      <c r="L236" s="44"/>
    </row>
    <row r="237" spans="12:12" x14ac:dyDescent="0.2">
      <c r="L237" s="44"/>
    </row>
    <row r="238" spans="12:12" x14ac:dyDescent="0.2">
      <c r="L238" s="44"/>
    </row>
    <row r="239" spans="12:12" x14ac:dyDescent="0.2">
      <c r="L239" s="44"/>
    </row>
    <row r="240" spans="12:12" x14ac:dyDescent="0.2">
      <c r="L240" s="44"/>
    </row>
    <row r="241" spans="12:12" x14ac:dyDescent="0.2">
      <c r="L241" s="44"/>
    </row>
    <row r="242" spans="12:12" x14ac:dyDescent="0.2">
      <c r="L242" s="44"/>
    </row>
    <row r="243" spans="12:12" x14ac:dyDescent="0.2">
      <c r="L243" s="44"/>
    </row>
    <row r="244" spans="12:12" x14ac:dyDescent="0.2">
      <c r="L244" s="44"/>
    </row>
    <row r="245" spans="12:12" x14ac:dyDescent="0.2">
      <c r="L245" s="44"/>
    </row>
    <row r="246" spans="12:12" x14ac:dyDescent="0.2">
      <c r="L246" s="44"/>
    </row>
    <row r="247" spans="12:12" x14ac:dyDescent="0.2">
      <c r="L247" s="44"/>
    </row>
    <row r="248" spans="12:12" x14ac:dyDescent="0.2">
      <c r="L248" s="44"/>
    </row>
    <row r="249" spans="12:12" x14ac:dyDescent="0.2">
      <c r="L249" s="44"/>
    </row>
    <row r="250" spans="12:12" x14ac:dyDescent="0.2">
      <c r="L250" s="44"/>
    </row>
    <row r="251" spans="12:12" x14ac:dyDescent="0.2">
      <c r="L251" s="44"/>
    </row>
    <row r="252" spans="12:12" x14ac:dyDescent="0.2">
      <c r="L252" s="44"/>
    </row>
    <row r="253" spans="12:12" x14ac:dyDescent="0.2">
      <c r="L253" s="44"/>
    </row>
    <row r="254" spans="12:12" x14ac:dyDescent="0.2">
      <c r="L254" s="44"/>
    </row>
    <row r="255" spans="12:12" x14ac:dyDescent="0.2">
      <c r="L255" s="44"/>
    </row>
    <row r="256" spans="12:12" x14ac:dyDescent="0.2">
      <c r="L256" s="44"/>
    </row>
    <row r="257" spans="12:12" x14ac:dyDescent="0.2">
      <c r="L257" s="44"/>
    </row>
    <row r="258" spans="12:12" x14ac:dyDescent="0.2">
      <c r="L258" s="44"/>
    </row>
    <row r="259" spans="12:12" x14ac:dyDescent="0.2">
      <c r="L259" s="44"/>
    </row>
    <row r="260" spans="12:12" x14ac:dyDescent="0.2">
      <c r="L260" s="44"/>
    </row>
    <row r="261" spans="12:12" x14ac:dyDescent="0.2">
      <c r="L261" s="44"/>
    </row>
    <row r="262" spans="12:12" x14ac:dyDescent="0.2">
      <c r="L262" s="44"/>
    </row>
    <row r="263" spans="12:12" x14ac:dyDescent="0.2">
      <c r="L263" s="44"/>
    </row>
    <row r="264" spans="12:12" x14ac:dyDescent="0.2">
      <c r="L264" s="44"/>
    </row>
    <row r="265" spans="12:12" x14ac:dyDescent="0.2">
      <c r="L265" s="44"/>
    </row>
    <row r="266" spans="12:12" x14ac:dyDescent="0.2">
      <c r="L266" s="44"/>
    </row>
    <row r="267" spans="12:12" x14ac:dyDescent="0.2">
      <c r="L267" s="44"/>
    </row>
    <row r="268" spans="12:12" x14ac:dyDescent="0.2">
      <c r="L268" s="44"/>
    </row>
    <row r="269" spans="12:12" x14ac:dyDescent="0.2">
      <c r="L269" s="44"/>
    </row>
    <row r="270" spans="12:12" x14ac:dyDescent="0.2">
      <c r="L270" s="44"/>
    </row>
    <row r="271" spans="12:12" x14ac:dyDescent="0.2">
      <c r="L271" s="44"/>
    </row>
    <row r="272" spans="12:12" x14ac:dyDescent="0.2">
      <c r="L272" s="44"/>
    </row>
    <row r="273" spans="12:12" x14ac:dyDescent="0.2">
      <c r="L273" s="44"/>
    </row>
    <row r="274" spans="12:12" x14ac:dyDescent="0.2">
      <c r="L274" s="44"/>
    </row>
    <row r="275" spans="12:12" x14ac:dyDescent="0.2">
      <c r="L275" s="44"/>
    </row>
    <row r="276" spans="12:12" x14ac:dyDescent="0.2">
      <c r="L276" s="44"/>
    </row>
    <row r="277" spans="12:12" x14ac:dyDescent="0.2">
      <c r="L277" s="44"/>
    </row>
    <row r="278" spans="12:12" x14ac:dyDescent="0.2">
      <c r="L278" s="44"/>
    </row>
    <row r="279" spans="12:12" x14ac:dyDescent="0.2">
      <c r="L279" s="44"/>
    </row>
    <row r="280" spans="12:12" x14ac:dyDescent="0.2">
      <c r="L280" s="44"/>
    </row>
    <row r="281" spans="12:12" x14ac:dyDescent="0.2">
      <c r="L281" s="44"/>
    </row>
    <row r="282" spans="12:12" x14ac:dyDescent="0.2">
      <c r="L282" s="44"/>
    </row>
    <row r="283" spans="12:12" x14ac:dyDescent="0.2">
      <c r="L283" s="44"/>
    </row>
    <row r="284" spans="12:12" x14ac:dyDescent="0.2">
      <c r="L284" s="44"/>
    </row>
    <row r="285" spans="12:12" x14ac:dyDescent="0.2">
      <c r="L285" s="44"/>
    </row>
    <row r="286" spans="12:12" x14ac:dyDescent="0.2">
      <c r="L286" s="44"/>
    </row>
    <row r="287" spans="12:12" x14ac:dyDescent="0.2">
      <c r="L287" s="44"/>
    </row>
    <row r="288" spans="12:12" x14ac:dyDescent="0.2">
      <c r="L288" s="44"/>
    </row>
    <row r="289" spans="12:13" x14ac:dyDescent="0.2">
      <c r="L289" s="44"/>
    </row>
    <row r="290" spans="12:13" x14ac:dyDescent="0.2">
      <c r="L290" s="44"/>
    </row>
    <row r="291" spans="12:13" x14ac:dyDescent="0.2">
      <c r="L291" s="44"/>
    </row>
    <row r="292" spans="12:13" x14ac:dyDescent="0.2">
      <c r="L292" s="44"/>
    </row>
    <row r="293" spans="12:13" x14ac:dyDescent="0.2">
      <c r="L293" s="44"/>
    </row>
    <row r="294" spans="12:13" x14ac:dyDescent="0.2">
      <c r="L294" s="44"/>
      <c r="M294" s="44"/>
    </row>
    <row r="295" spans="12:13" x14ac:dyDescent="0.2">
      <c r="L295" s="44"/>
      <c r="M295" s="44"/>
    </row>
    <row r="296" spans="12:13" x14ac:dyDescent="0.2">
      <c r="L296" s="44"/>
      <c r="M296" s="44"/>
    </row>
    <row r="297" spans="12:13" x14ac:dyDescent="0.2">
      <c r="L297" s="44"/>
      <c r="M297" s="44"/>
    </row>
    <row r="298" spans="12:13" x14ac:dyDescent="0.2">
      <c r="L298" s="44"/>
      <c r="M298" s="44"/>
    </row>
    <row r="299" spans="12:13" x14ac:dyDescent="0.2">
      <c r="L299" s="44"/>
      <c r="M299" s="44"/>
    </row>
    <row r="300" spans="12:13" x14ac:dyDescent="0.2">
      <c r="L300" s="44"/>
      <c r="M300" s="44"/>
    </row>
    <row r="301" spans="12:13" x14ac:dyDescent="0.2">
      <c r="L301" s="44"/>
      <c r="M301" s="44"/>
    </row>
    <row r="302" spans="12:13" x14ac:dyDescent="0.2">
      <c r="L302" s="44"/>
      <c r="M302" s="44"/>
    </row>
    <row r="303" spans="12:13" x14ac:dyDescent="0.2">
      <c r="L303" s="44"/>
      <c r="M303" s="44"/>
    </row>
    <row r="304" spans="12:13" x14ac:dyDescent="0.2">
      <c r="L304" s="44"/>
      <c r="M304" s="44"/>
    </row>
    <row r="305" spans="12:13" x14ac:dyDescent="0.2">
      <c r="L305" s="44"/>
      <c r="M305" s="44"/>
    </row>
    <row r="306" spans="12:13" x14ac:dyDescent="0.2">
      <c r="L306" s="44"/>
      <c r="M306" s="44"/>
    </row>
    <row r="307" spans="12:13" x14ac:dyDescent="0.2">
      <c r="L307" s="44"/>
      <c r="M307" s="44"/>
    </row>
    <row r="308" spans="12:13" x14ac:dyDescent="0.2">
      <c r="L308" s="44"/>
      <c r="M308" s="44"/>
    </row>
    <row r="309" spans="12:13" x14ac:dyDescent="0.2">
      <c r="L309" s="44"/>
      <c r="M309" s="44"/>
    </row>
    <row r="310" spans="12:13" x14ac:dyDescent="0.2">
      <c r="L310" s="44"/>
      <c r="M310" s="44"/>
    </row>
    <row r="311" spans="12:13" x14ac:dyDescent="0.2">
      <c r="L311" s="44"/>
      <c r="M311" s="44"/>
    </row>
    <row r="312" spans="12:13" x14ac:dyDescent="0.2">
      <c r="L312" s="44"/>
      <c r="M312" s="44"/>
    </row>
    <row r="313" spans="12:13" x14ac:dyDescent="0.2">
      <c r="L313" s="44"/>
      <c r="M313" s="44"/>
    </row>
    <row r="314" spans="12:13" x14ac:dyDescent="0.2">
      <c r="L314" s="44"/>
      <c r="M314" s="44"/>
    </row>
    <row r="315" spans="12:13" x14ac:dyDescent="0.2">
      <c r="L315" s="44"/>
      <c r="M315" s="44"/>
    </row>
    <row r="316" spans="12:13" x14ac:dyDescent="0.2">
      <c r="L316" s="44"/>
      <c r="M316" s="44"/>
    </row>
    <row r="317" spans="12:13" x14ac:dyDescent="0.2">
      <c r="L317" s="44"/>
      <c r="M317" s="44"/>
    </row>
    <row r="318" spans="12:13" x14ac:dyDescent="0.2">
      <c r="L318" s="44"/>
      <c r="M318" s="44"/>
    </row>
    <row r="319" spans="12:13" x14ac:dyDescent="0.2">
      <c r="L319" s="44"/>
      <c r="M319" s="44"/>
    </row>
    <row r="320" spans="12:13" x14ac:dyDescent="0.2">
      <c r="L320" s="44"/>
      <c r="M320" s="44"/>
    </row>
    <row r="321" spans="12:13" x14ac:dyDescent="0.2">
      <c r="L321" s="44"/>
      <c r="M321" s="44"/>
    </row>
    <row r="322" spans="12:13" x14ac:dyDescent="0.2">
      <c r="L322" s="44"/>
      <c r="M322" s="44"/>
    </row>
    <row r="323" spans="12:13" x14ac:dyDescent="0.2">
      <c r="L323" s="44"/>
      <c r="M323" s="44"/>
    </row>
    <row r="324" spans="12:13" x14ac:dyDescent="0.2">
      <c r="L324" s="44"/>
      <c r="M324" s="44"/>
    </row>
    <row r="325" spans="12:13" x14ac:dyDescent="0.2">
      <c r="L325" s="44"/>
      <c r="M325" s="44"/>
    </row>
    <row r="326" spans="12:13" x14ac:dyDescent="0.2">
      <c r="L326" s="44"/>
      <c r="M326" s="44"/>
    </row>
    <row r="327" spans="12:13" x14ac:dyDescent="0.2">
      <c r="L327" s="44"/>
      <c r="M327" s="44"/>
    </row>
    <row r="328" spans="12:13" x14ac:dyDescent="0.2">
      <c r="L328" s="44"/>
      <c r="M328" s="44"/>
    </row>
    <row r="329" spans="12:13" x14ac:dyDescent="0.2">
      <c r="L329" s="44"/>
      <c r="M329" s="44"/>
    </row>
    <row r="330" spans="12:13" x14ac:dyDescent="0.2">
      <c r="L330" s="44"/>
      <c r="M330" s="44"/>
    </row>
    <row r="331" spans="12:13" x14ac:dyDescent="0.2">
      <c r="L331" s="44"/>
      <c r="M331" s="44"/>
    </row>
    <row r="332" spans="12:13" x14ac:dyDescent="0.2">
      <c r="L332" s="44"/>
      <c r="M332" s="44"/>
    </row>
    <row r="333" spans="12:13" x14ac:dyDescent="0.2">
      <c r="L333" s="44"/>
      <c r="M333" s="44"/>
    </row>
    <row r="334" spans="12:13" x14ac:dyDescent="0.2">
      <c r="L334" s="44"/>
      <c r="M334" s="44"/>
    </row>
    <row r="335" spans="12:13" x14ac:dyDescent="0.2">
      <c r="L335" s="44"/>
      <c r="M335" s="44"/>
    </row>
    <row r="336" spans="12:13" x14ac:dyDescent="0.2">
      <c r="L336" s="44"/>
      <c r="M336" s="44"/>
    </row>
    <row r="337" spans="12:13" x14ac:dyDescent="0.2">
      <c r="L337" s="44"/>
      <c r="M337" s="44"/>
    </row>
    <row r="338" spans="12:13" x14ac:dyDescent="0.2">
      <c r="L338" s="44"/>
      <c r="M338" s="44"/>
    </row>
    <row r="339" spans="12:13" x14ac:dyDescent="0.2">
      <c r="L339" s="44"/>
      <c r="M339" s="44"/>
    </row>
    <row r="340" spans="12:13" x14ac:dyDescent="0.2">
      <c r="L340" s="44"/>
      <c r="M340" s="44"/>
    </row>
    <row r="341" spans="12:13" x14ac:dyDescent="0.2">
      <c r="L341" s="44"/>
      <c r="M341" s="44"/>
    </row>
    <row r="342" spans="12:13" x14ac:dyDescent="0.2">
      <c r="L342" s="44"/>
      <c r="M342" s="44"/>
    </row>
    <row r="343" spans="12:13" x14ac:dyDescent="0.2">
      <c r="L343" s="44"/>
      <c r="M343" s="44"/>
    </row>
    <row r="344" spans="12:13" x14ac:dyDescent="0.2">
      <c r="L344" s="44"/>
      <c r="M344" s="44"/>
    </row>
    <row r="345" spans="12:13" x14ac:dyDescent="0.2">
      <c r="L345" s="44"/>
      <c r="M345" s="44"/>
    </row>
    <row r="346" spans="12:13" x14ac:dyDescent="0.2">
      <c r="L346" s="44"/>
      <c r="M346" s="44"/>
    </row>
    <row r="347" spans="12:13" x14ac:dyDescent="0.2">
      <c r="L347" s="44"/>
      <c r="M347" s="44"/>
    </row>
    <row r="348" spans="12:13" x14ac:dyDescent="0.2">
      <c r="L348" s="44"/>
      <c r="M348" s="44"/>
    </row>
    <row r="349" spans="12:13" x14ac:dyDescent="0.2">
      <c r="L349" s="44"/>
      <c r="M349" s="44"/>
    </row>
    <row r="350" spans="12:13" x14ac:dyDescent="0.2">
      <c r="L350" s="44"/>
      <c r="M350" s="44"/>
    </row>
    <row r="351" spans="12:13" x14ac:dyDescent="0.2">
      <c r="L351" s="44"/>
      <c r="M351" s="44"/>
    </row>
    <row r="352" spans="12:13" x14ac:dyDescent="0.2">
      <c r="L352" s="44"/>
      <c r="M352" s="44"/>
    </row>
    <row r="353" spans="12:13" x14ac:dyDescent="0.2">
      <c r="L353" s="44"/>
      <c r="M353" s="44"/>
    </row>
    <row r="354" spans="12:13" x14ac:dyDescent="0.2">
      <c r="L354" s="44"/>
      <c r="M354" s="44"/>
    </row>
    <row r="355" spans="12:13" x14ac:dyDescent="0.2">
      <c r="L355" s="44"/>
      <c r="M355" s="44"/>
    </row>
    <row r="356" spans="12:13" x14ac:dyDescent="0.2">
      <c r="L356" s="44"/>
      <c r="M356" s="44"/>
    </row>
    <row r="357" spans="12:13" x14ac:dyDescent="0.2">
      <c r="L357" s="44"/>
      <c r="M357" s="44"/>
    </row>
    <row r="358" spans="12:13" x14ac:dyDescent="0.2">
      <c r="L358" s="44"/>
      <c r="M358" s="44"/>
    </row>
    <row r="359" spans="12:13" x14ac:dyDescent="0.2">
      <c r="L359" s="44"/>
      <c r="M359" s="44"/>
    </row>
    <row r="360" spans="12:13" x14ac:dyDescent="0.2">
      <c r="L360" s="44"/>
      <c r="M360" s="44"/>
    </row>
    <row r="361" spans="12:13" x14ac:dyDescent="0.2">
      <c r="L361" s="44"/>
      <c r="M361" s="44"/>
    </row>
    <row r="362" spans="12:13" x14ac:dyDescent="0.2">
      <c r="L362" s="44"/>
      <c r="M362" s="44"/>
    </row>
    <row r="363" spans="12:13" x14ac:dyDescent="0.2">
      <c r="L363" s="44"/>
      <c r="M363" s="44"/>
    </row>
    <row r="364" spans="12:13" x14ac:dyDescent="0.2">
      <c r="L364" s="44"/>
      <c r="M364" s="44"/>
    </row>
    <row r="365" spans="12:13" x14ac:dyDescent="0.2">
      <c r="L365" s="44"/>
      <c r="M365" s="44"/>
    </row>
    <row r="366" spans="12:13" x14ac:dyDescent="0.2">
      <c r="L366" s="44"/>
      <c r="M366" s="44"/>
    </row>
    <row r="367" spans="12:13" x14ac:dyDescent="0.2">
      <c r="L367" s="44"/>
      <c r="M367" s="44"/>
    </row>
    <row r="368" spans="12:13" x14ac:dyDescent="0.2">
      <c r="L368" s="44"/>
      <c r="M368" s="44"/>
    </row>
    <row r="369" spans="12:13" x14ac:dyDescent="0.2">
      <c r="L369" s="44"/>
      <c r="M369" s="44"/>
    </row>
    <row r="370" spans="12:13" x14ac:dyDescent="0.2">
      <c r="L370" s="44"/>
      <c r="M370" s="44"/>
    </row>
    <row r="371" spans="12:13" x14ac:dyDescent="0.2">
      <c r="L371" s="44"/>
      <c r="M371" s="44"/>
    </row>
    <row r="372" spans="12:13" x14ac:dyDescent="0.2">
      <c r="L372" s="44"/>
      <c r="M372" s="44"/>
    </row>
    <row r="373" spans="12:13" x14ac:dyDescent="0.2">
      <c r="L373" s="44"/>
      <c r="M373" s="44"/>
    </row>
    <row r="374" spans="12:13" x14ac:dyDescent="0.2">
      <c r="L374" s="44"/>
      <c r="M374" s="44"/>
    </row>
    <row r="375" spans="12:13" x14ac:dyDescent="0.2">
      <c r="L375" s="44"/>
      <c r="M375" s="44"/>
    </row>
    <row r="376" spans="12:13" x14ac:dyDescent="0.2">
      <c r="L376" s="44"/>
      <c r="M376" s="44"/>
    </row>
    <row r="377" spans="12:13" x14ac:dyDescent="0.2">
      <c r="L377" s="44"/>
      <c r="M377" s="44"/>
    </row>
    <row r="378" spans="12:13" x14ac:dyDescent="0.2">
      <c r="L378" s="44"/>
      <c r="M378" s="44"/>
    </row>
    <row r="379" spans="12:13" x14ac:dyDescent="0.2">
      <c r="L379" s="44"/>
      <c r="M379" s="44"/>
    </row>
    <row r="380" spans="12:13" x14ac:dyDescent="0.2">
      <c r="L380" s="44"/>
      <c r="M380" s="44"/>
    </row>
    <row r="381" spans="12:13" x14ac:dyDescent="0.2">
      <c r="L381" s="44"/>
      <c r="M381" s="44"/>
    </row>
    <row r="382" spans="12:13" x14ac:dyDescent="0.2">
      <c r="L382" s="44"/>
      <c r="M382" s="44"/>
    </row>
    <row r="383" spans="12:13" x14ac:dyDescent="0.2">
      <c r="L383" s="44"/>
      <c r="M383" s="44"/>
    </row>
    <row r="384" spans="12:13" x14ac:dyDescent="0.2">
      <c r="L384" s="44"/>
      <c r="M384" s="44"/>
    </row>
    <row r="385" spans="12:13" x14ac:dyDescent="0.2">
      <c r="L385" s="44"/>
      <c r="M385" s="44"/>
    </row>
    <row r="386" spans="12:13" x14ac:dyDescent="0.2">
      <c r="L386" s="44"/>
      <c r="M386" s="44"/>
    </row>
    <row r="387" spans="12:13" x14ac:dyDescent="0.2">
      <c r="L387" s="44"/>
      <c r="M387" s="44"/>
    </row>
    <row r="388" spans="12:13" x14ac:dyDescent="0.2">
      <c r="L388" s="44"/>
      <c r="M388" s="44"/>
    </row>
    <row r="389" spans="12:13" x14ac:dyDescent="0.2">
      <c r="L389" s="44"/>
      <c r="M389" s="44"/>
    </row>
    <row r="390" spans="12:13" x14ac:dyDescent="0.2">
      <c r="L390" s="44"/>
      <c r="M390" s="44"/>
    </row>
    <row r="391" spans="12:13" x14ac:dyDescent="0.2">
      <c r="L391" s="44"/>
      <c r="M391" s="44"/>
    </row>
    <row r="392" spans="12:13" x14ac:dyDescent="0.2">
      <c r="L392" s="44"/>
      <c r="M392" s="44"/>
    </row>
    <row r="393" spans="12:13" x14ac:dyDescent="0.2">
      <c r="L393" s="44"/>
      <c r="M393" s="44"/>
    </row>
    <row r="394" spans="12:13" x14ac:dyDescent="0.2">
      <c r="L394" s="44"/>
      <c r="M394" s="44"/>
    </row>
    <row r="395" spans="12:13" x14ac:dyDescent="0.2">
      <c r="L395" s="44"/>
      <c r="M395" s="44"/>
    </row>
    <row r="396" spans="12:13" x14ac:dyDescent="0.2">
      <c r="L396" s="44"/>
      <c r="M396" s="44"/>
    </row>
    <row r="397" spans="12:13" x14ac:dyDescent="0.2">
      <c r="L397" s="44"/>
      <c r="M397" s="44"/>
    </row>
    <row r="398" spans="12:13" x14ac:dyDescent="0.2">
      <c r="L398" s="44"/>
      <c r="M398" s="44"/>
    </row>
    <row r="399" spans="12:13" x14ac:dyDescent="0.2">
      <c r="L399" s="44"/>
      <c r="M399" s="44"/>
    </row>
    <row r="400" spans="12:13" x14ac:dyDescent="0.2">
      <c r="L400" s="44"/>
      <c r="M400" s="44"/>
    </row>
    <row r="401" spans="12:13" x14ac:dyDescent="0.2">
      <c r="L401" s="44"/>
      <c r="M401" s="44"/>
    </row>
    <row r="402" spans="12:13" x14ac:dyDescent="0.2">
      <c r="L402" s="44"/>
      <c r="M402" s="44"/>
    </row>
    <row r="403" spans="12:13" x14ac:dyDescent="0.2">
      <c r="L403" s="44"/>
      <c r="M403" s="44"/>
    </row>
    <row r="404" spans="12:13" x14ac:dyDescent="0.2">
      <c r="L404" s="44"/>
      <c r="M404" s="44"/>
    </row>
    <row r="405" spans="12:13" x14ac:dyDescent="0.2">
      <c r="L405" s="44"/>
      <c r="M405" s="44"/>
    </row>
    <row r="406" spans="12:13" x14ac:dyDescent="0.2">
      <c r="L406" s="44"/>
      <c r="M406" s="44"/>
    </row>
    <row r="407" spans="12:13" x14ac:dyDescent="0.2">
      <c r="L407" s="44"/>
      <c r="M407" s="44"/>
    </row>
    <row r="408" spans="12:13" x14ac:dyDescent="0.2">
      <c r="L408" s="44"/>
      <c r="M408" s="44"/>
    </row>
    <row r="409" spans="12:13" x14ac:dyDescent="0.2">
      <c r="L409" s="44"/>
      <c r="M409" s="44"/>
    </row>
    <row r="410" spans="12:13" x14ac:dyDescent="0.2">
      <c r="L410" s="44"/>
      <c r="M410" s="44"/>
    </row>
    <row r="411" spans="12:13" x14ac:dyDescent="0.2">
      <c r="L411" s="44"/>
      <c r="M411" s="44"/>
    </row>
    <row r="412" spans="12:13" x14ac:dyDescent="0.2">
      <c r="L412" s="44"/>
      <c r="M412" s="44"/>
    </row>
    <row r="413" spans="12:13" x14ac:dyDescent="0.2">
      <c r="L413" s="44"/>
      <c r="M413" s="44"/>
    </row>
    <row r="414" spans="12:13" x14ac:dyDescent="0.2">
      <c r="L414" s="44"/>
      <c r="M414" s="44"/>
    </row>
    <row r="415" spans="12:13" x14ac:dyDescent="0.2">
      <c r="L415" s="44"/>
      <c r="M415" s="44"/>
    </row>
    <row r="416" spans="12:13" x14ac:dyDescent="0.2">
      <c r="L416" s="44"/>
      <c r="M416" s="44"/>
    </row>
    <row r="417" spans="12:13" x14ac:dyDescent="0.2">
      <c r="L417" s="44"/>
      <c r="M417" s="44"/>
    </row>
    <row r="418" spans="12:13" x14ac:dyDescent="0.2">
      <c r="L418" s="44"/>
      <c r="M418" s="44"/>
    </row>
    <row r="419" spans="12:13" x14ac:dyDescent="0.2">
      <c r="L419" s="44"/>
      <c r="M419" s="44"/>
    </row>
    <row r="420" spans="12:13" x14ac:dyDescent="0.2">
      <c r="L420" s="44"/>
      <c r="M420" s="44"/>
    </row>
    <row r="421" spans="12:13" x14ac:dyDescent="0.2">
      <c r="L421" s="44"/>
      <c r="M421" s="44"/>
    </row>
    <row r="422" spans="12:13" x14ac:dyDescent="0.2">
      <c r="L422" s="44"/>
      <c r="M422" s="44"/>
    </row>
    <row r="423" spans="12:13" x14ac:dyDescent="0.2">
      <c r="L423" s="44"/>
      <c r="M423" s="44"/>
    </row>
    <row r="424" spans="12:13" x14ac:dyDescent="0.2">
      <c r="L424" s="44"/>
      <c r="M424" s="44"/>
    </row>
    <row r="425" spans="12:13" x14ac:dyDescent="0.2">
      <c r="L425" s="44"/>
      <c r="M425" s="44"/>
    </row>
    <row r="426" spans="12:13" x14ac:dyDescent="0.2">
      <c r="L426" s="44"/>
      <c r="M426" s="44"/>
    </row>
    <row r="427" spans="12:13" x14ac:dyDescent="0.2">
      <c r="L427" s="44"/>
      <c r="M427" s="44"/>
    </row>
    <row r="428" spans="12:13" x14ac:dyDescent="0.2">
      <c r="L428" s="44"/>
      <c r="M428" s="44"/>
    </row>
    <row r="429" spans="12:13" x14ac:dyDescent="0.2">
      <c r="L429" s="44"/>
      <c r="M429" s="44"/>
    </row>
    <row r="430" spans="12:13" x14ac:dyDescent="0.2">
      <c r="L430" s="44"/>
      <c r="M430" s="44"/>
    </row>
    <row r="431" spans="12:13" x14ac:dyDescent="0.2">
      <c r="L431" s="44"/>
      <c r="M431" s="44"/>
    </row>
    <row r="432" spans="12:13" x14ac:dyDescent="0.2">
      <c r="L432" s="44"/>
      <c r="M432" s="44"/>
    </row>
    <row r="433" spans="12:13" x14ac:dyDescent="0.2">
      <c r="L433" s="44"/>
      <c r="M433" s="44"/>
    </row>
    <row r="434" spans="12:13" x14ac:dyDescent="0.2">
      <c r="L434" s="44"/>
      <c r="M434" s="44"/>
    </row>
    <row r="435" spans="12:13" x14ac:dyDescent="0.2">
      <c r="L435" s="44"/>
      <c r="M435" s="44"/>
    </row>
    <row r="436" spans="12:13" x14ac:dyDescent="0.2">
      <c r="L436" s="44"/>
      <c r="M436" s="44"/>
    </row>
    <row r="437" spans="12:13" x14ac:dyDescent="0.2">
      <c r="L437" s="44"/>
      <c r="M437" s="44"/>
    </row>
    <row r="438" spans="12:13" x14ac:dyDescent="0.2">
      <c r="L438" s="44"/>
      <c r="M438" s="44"/>
    </row>
    <row r="439" spans="12:13" x14ac:dyDescent="0.2">
      <c r="L439" s="44"/>
      <c r="M439" s="44"/>
    </row>
    <row r="440" spans="12:13" x14ac:dyDescent="0.2">
      <c r="L440" s="44"/>
      <c r="M440" s="44"/>
    </row>
    <row r="441" spans="12:13" x14ac:dyDescent="0.2">
      <c r="L441" s="44"/>
      <c r="M441" s="44"/>
    </row>
    <row r="442" spans="12:13" x14ac:dyDescent="0.2">
      <c r="L442" s="44"/>
      <c r="M442" s="44"/>
    </row>
    <row r="443" spans="12:13" x14ac:dyDescent="0.2">
      <c r="L443" s="44"/>
      <c r="M443" s="44"/>
    </row>
    <row r="444" spans="12:13" x14ac:dyDescent="0.2">
      <c r="L444" s="44"/>
      <c r="M444" s="44"/>
    </row>
    <row r="445" spans="12:13" x14ac:dyDescent="0.2">
      <c r="L445" s="44"/>
      <c r="M445" s="44"/>
    </row>
    <row r="446" spans="12:13" x14ac:dyDescent="0.2">
      <c r="L446" s="44"/>
      <c r="M446" s="44"/>
    </row>
    <row r="447" spans="12:13" x14ac:dyDescent="0.2">
      <c r="L447" s="44"/>
      <c r="M447" s="44"/>
    </row>
    <row r="448" spans="12:13" x14ac:dyDescent="0.2">
      <c r="L448" s="44"/>
      <c r="M448" s="44"/>
    </row>
    <row r="449" spans="12:13" x14ac:dyDescent="0.2">
      <c r="L449" s="44"/>
      <c r="M449" s="44"/>
    </row>
    <row r="450" spans="12:13" x14ac:dyDescent="0.2">
      <c r="L450" s="44"/>
      <c r="M450" s="44"/>
    </row>
    <row r="451" spans="12:13" x14ac:dyDescent="0.2">
      <c r="L451" s="44"/>
      <c r="M451" s="44"/>
    </row>
    <row r="452" spans="12:13" x14ac:dyDescent="0.2">
      <c r="L452" s="44"/>
      <c r="M452" s="44"/>
    </row>
    <row r="453" spans="12:13" x14ac:dyDescent="0.2">
      <c r="L453" s="44"/>
      <c r="M453" s="44"/>
    </row>
    <row r="454" spans="12:13" x14ac:dyDescent="0.2">
      <c r="L454" s="44"/>
      <c r="M454" s="44"/>
    </row>
    <row r="455" spans="12:13" x14ac:dyDescent="0.2">
      <c r="L455" s="44"/>
      <c r="M455" s="44"/>
    </row>
    <row r="456" spans="12:13" x14ac:dyDescent="0.2">
      <c r="L456" s="44"/>
      <c r="M456" s="44"/>
    </row>
    <row r="457" spans="12:13" x14ac:dyDescent="0.2">
      <c r="L457" s="44"/>
      <c r="M457" s="44"/>
    </row>
    <row r="458" spans="12:13" x14ac:dyDescent="0.2">
      <c r="L458" s="44"/>
      <c r="M458" s="44"/>
    </row>
    <row r="459" spans="12:13" x14ac:dyDescent="0.2">
      <c r="L459" s="44"/>
      <c r="M459" s="44"/>
    </row>
    <row r="460" spans="12:13" x14ac:dyDescent="0.2">
      <c r="L460" s="44"/>
      <c r="M460" s="44"/>
    </row>
    <row r="461" spans="12:13" x14ac:dyDescent="0.2">
      <c r="L461" s="44"/>
      <c r="M461" s="44"/>
    </row>
    <row r="462" spans="12:13" x14ac:dyDescent="0.2">
      <c r="L462" s="44"/>
      <c r="M462" s="44"/>
    </row>
    <row r="463" spans="12:13" x14ac:dyDescent="0.2">
      <c r="L463" s="44"/>
      <c r="M463" s="44"/>
    </row>
    <row r="464" spans="12:13" x14ac:dyDescent="0.2">
      <c r="L464" s="44"/>
      <c r="M464" s="44"/>
    </row>
    <row r="465" spans="12:13" x14ac:dyDescent="0.2">
      <c r="L465" s="44"/>
      <c r="M465" s="44"/>
    </row>
    <row r="466" spans="12:13" x14ac:dyDescent="0.2">
      <c r="L466" s="44"/>
      <c r="M466" s="44"/>
    </row>
    <row r="467" spans="12:13" x14ac:dyDescent="0.2">
      <c r="L467" s="44"/>
      <c r="M467" s="44"/>
    </row>
    <row r="468" spans="12:13" x14ac:dyDescent="0.2">
      <c r="L468" s="44"/>
      <c r="M468" s="44"/>
    </row>
    <row r="469" spans="12:13" x14ac:dyDescent="0.2">
      <c r="L469" s="44"/>
      <c r="M469" s="44"/>
    </row>
    <row r="470" spans="12:13" x14ac:dyDescent="0.2">
      <c r="L470" s="44"/>
      <c r="M470" s="44"/>
    </row>
    <row r="471" spans="12:13" x14ac:dyDescent="0.2">
      <c r="L471" s="44"/>
      <c r="M471" s="44"/>
    </row>
    <row r="472" spans="12:13" x14ac:dyDescent="0.2">
      <c r="L472" s="44"/>
      <c r="M472" s="44"/>
    </row>
    <row r="473" spans="12:13" x14ac:dyDescent="0.2">
      <c r="L473" s="44"/>
      <c r="M473" s="44"/>
    </row>
    <row r="474" spans="12:13" x14ac:dyDescent="0.2">
      <c r="L474" s="44"/>
      <c r="M474" s="44"/>
    </row>
    <row r="475" spans="12:13" x14ac:dyDescent="0.2">
      <c r="L475" s="44"/>
      <c r="M475" s="44"/>
    </row>
    <row r="476" spans="12:13" x14ac:dyDescent="0.2">
      <c r="L476" s="44"/>
      <c r="M476" s="44"/>
    </row>
    <row r="477" spans="12:13" x14ac:dyDescent="0.2">
      <c r="L477" s="44"/>
      <c r="M477" s="44"/>
    </row>
    <row r="478" spans="12:13" x14ac:dyDescent="0.2">
      <c r="L478" s="44"/>
      <c r="M478" s="44"/>
    </row>
    <row r="479" spans="12:13" x14ac:dyDescent="0.2">
      <c r="L479" s="44"/>
      <c r="M479" s="44"/>
    </row>
    <row r="480" spans="12:13" x14ac:dyDescent="0.2">
      <c r="L480" s="44"/>
      <c r="M480" s="44"/>
    </row>
    <row r="481" spans="12:13" x14ac:dyDescent="0.2">
      <c r="L481" s="44"/>
      <c r="M481" s="44"/>
    </row>
    <row r="482" spans="12:13" x14ac:dyDescent="0.2">
      <c r="L482" s="44"/>
      <c r="M482" s="44"/>
    </row>
    <row r="483" spans="12:13" x14ac:dyDescent="0.2">
      <c r="L483" s="44"/>
      <c r="M483" s="44"/>
    </row>
    <row r="484" spans="12:13" x14ac:dyDescent="0.2">
      <c r="L484" s="44"/>
      <c r="M484" s="44"/>
    </row>
    <row r="485" spans="12:13" x14ac:dyDescent="0.2">
      <c r="L485" s="44"/>
      <c r="M485" s="44"/>
    </row>
    <row r="486" spans="12:13" x14ac:dyDescent="0.2">
      <c r="L486" s="44"/>
      <c r="M486" s="44"/>
    </row>
    <row r="487" spans="12:13" x14ac:dyDescent="0.2">
      <c r="L487" s="44"/>
      <c r="M487" s="44"/>
    </row>
    <row r="488" spans="12:13" x14ac:dyDescent="0.2">
      <c r="L488" s="44"/>
      <c r="M488" s="44"/>
    </row>
    <row r="489" spans="12:13" x14ac:dyDescent="0.2">
      <c r="L489" s="44"/>
      <c r="M489" s="44"/>
    </row>
    <row r="490" spans="12:13" x14ac:dyDescent="0.2">
      <c r="L490" s="44"/>
      <c r="M490" s="44"/>
    </row>
    <row r="491" spans="12:13" x14ac:dyDescent="0.2">
      <c r="L491" s="44"/>
      <c r="M491" s="44"/>
    </row>
    <row r="492" spans="12:13" x14ac:dyDescent="0.2">
      <c r="L492" s="44"/>
      <c r="M492" s="44"/>
    </row>
    <row r="493" spans="12:13" x14ac:dyDescent="0.2">
      <c r="L493" s="44"/>
      <c r="M493" s="44"/>
    </row>
    <row r="494" spans="12:13" x14ac:dyDescent="0.2">
      <c r="L494" s="44"/>
      <c r="M494" s="44"/>
    </row>
    <row r="495" spans="12:13" x14ac:dyDescent="0.2">
      <c r="L495" s="44"/>
      <c r="M495" s="44"/>
    </row>
    <row r="496" spans="12:13" x14ac:dyDescent="0.2">
      <c r="L496" s="44"/>
      <c r="M496" s="44"/>
    </row>
    <row r="497" spans="12:13" x14ac:dyDescent="0.2">
      <c r="L497" s="44"/>
      <c r="M497" s="44"/>
    </row>
    <row r="498" spans="12:13" x14ac:dyDescent="0.2">
      <c r="L498" s="44"/>
      <c r="M498" s="44"/>
    </row>
    <row r="499" spans="12:13" x14ac:dyDescent="0.2">
      <c r="L499" s="44"/>
      <c r="M499" s="44"/>
    </row>
    <row r="500" spans="12:13" x14ac:dyDescent="0.2">
      <c r="L500" s="44"/>
      <c r="M500" s="44"/>
    </row>
    <row r="501" spans="12:13" x14ac:dyDescent="0.2">
      <c r="L501" s="44"/>
      <c r="M501" s="44"/>
    </row>
    <row r="502" spans="12:13" x14ac:dyDescent="0.2">
      <c r="L502" s="44"/>
      <c r="M502" s="44"/>
    </row>
    <row r="503" spans="12:13" x14ac:dyDescent="0.2">
      <c r="L503" s="44"/>
      <c r="M503" s="44"/>
    </row>
    <row r="504" spans="12:13" x14ac:dyDescent="0.2">
      <c r="L504" s="44"/>
      <c r="M504" s="44"/>
    </row>
    <row r="505" spans="12:13" x14ac:dyDescent="0.2">
      <c r="L505" s="44"/>
    </row>
    <row r="506" spans="12:13" x14ac:dyDescent="0.2">
      <c r="L506" s="44"/>
    </row>
    <row r="507" spans="12:13" x14ac:dyDescent="0.2">
      <c r="L507" s="44"/>
    </row>
    <row r="508" spans="12:13" x14ac:dyDescent="0.2">
      <c r="L508" s="44"/>
    </row>
    <row r="509" spans="12:13" x14ac:dyDescent="0.2">
      <c r="L509" s="44"/>
    </row>
    <row r="510" spans="12:13" x14ac:dyDescent="0.2">
      <c r="L510" s="44"/>
    </row>
    <row r="511" spans="12:13" x14ac:dyDescent="0.2">
      <c r="L511" s="44"/>
    </row>
    <row r="512" spans="12:13" x14ac:dyDescent="0.2">
      <c r="L512" s="44"/>
    </row>
    <row r="513" spans="12:12" x14ac:dyDescent="0.2">
      <c r="L513" s="44"/>
    </row>
    <row r="514" spans="12:12" x14ac:dyDescent="0.2">
      <c r="L514" s="44"/>
    </row>
    <row r="515" spans="12:12" x14ac:dyDescent="0.2">
      <c r="L515" s="44"/>
    </row>
    <row r="516" spans="12:12" x14ac:dyDescent="0.2">
      <c r="L516" s="44"/>
    </row>
    <row r="517" spans="12:12" x14ac:dyDescent="0.2">
      <c r="L517" s="44"/>
    </row>
    <row r="518" spans="12:12" x14ac:dyDescent="0.2">
      <c r="L518" s="44"/>
    </row>
    <row r="519" spans="12:12" x14ac:dyDescent="0.2">
      <c r="L519" s="44"/>
    </row>
    <row r="520" spans="12:12" x14ac:dyDescent="0.2">
      <c r="L520" s="44"/>
    </row>
    <row r="521" spans="12:12" x14ac:dyDescent="0.2">
      <c r="L521" s="44"/>
    </row>
    <row r="522" spans="12:12" x14ac:dyDescent="0.2">
      <c r="L522" s="44"/>
    </row>
    <row r="523" spans="12:12" x14ac:dyDescent="0.2">
      <c r="L523" s="44"/>
    </row>
    <row r="524" spans="12:12" x14ac:dyDescent="0.2">
      <c r="L524" s="44"/>
    </row>
    <row r="525" spans="12:12" x14ac:dyDescent="0.2">
      <c r="L525" s="44"/>
    </row>
    <row r="526" spans="12:12" x14ac:dyDescent="0.2">
      <c r="L526" s="44"/>
    </row>
    <row r="527" spans="12:12" x14ac:dyDescent="0.2">
      <c r="L527" s="44"/>
    </row>
    <row r="528" spans="12:12" x14ac:dyDescent="0.2">
      <c r="L528" s="44"/>
    </row>
    <row r="529" spans="12:12" x14ac:dyDescent="0.2">
      <c r="L529" s="44"/>
    </row>
    <row r="530" spans="12:12" x14ac:dyDescent="0.2">
      <c r="L530" s="44"/>
    </row>
    <row r="531" spans="12:12" x14ac:dyDescent="0.2">
      <c r="L531" s="44"/>
    </row>
    <row r="532" spans="12:12" x14ac:dyDescent="0.2">
      <c r="L532" s="44"/>
    </row>
    <row r="533" spans="12:12" x14ac:dyDescent="0.2">
      <c r="L533" s="44"/>
    </row>
    <row r="534" spans="12:12" x14ac:dyDescent="0.2">
      <c r="L534" s="44"/>
    </row>
    <row r="535" spans="12:12" x14ac:dyDescent="0.2">
      <c r="L535" s="44"/>
    </row>
    <row r="536" spans="12:12" x14ac:dyDescent="0.2">
      <c r="L536" s="44"/>
    </row>
    <row r="537" spans="12:12" x14ac:dyDescent="0.2">
      <c r="L537" s="44"/>
    </row>
    <row r="538" spans="12:12" x14ac:dyDescent="0.2">
      <c r="L538" s="44"/>
    </row>
    <row r="539" spans="12:12" x14ac:dyDescent="0.2">
      <c r="L539" s="44"/>
    </row>
    <row r="540" spans="12:12" x14ac:dyDescent="0.2">
      <c r="L540" s="44"/>
    </row>
    <row r="541" spans="12:12" x14ac:dyDescent="0.2">
      <c r="L541" s="44"/>
    </row>
    <row r="542" spans="12:12" x14ac:dyDescent="0.2">
      <c r="L542" s="44"/>
    </row>
    <row r="543" spans="12:12" x14ac:dyDescent="0.2">
      <c r="L543" s="44"/>
    </row>
    <row r="544" spans="12:12" x14ac:dyDescent="0.2">
      <c r="L544" s="44"/>
    </row>
    <row r="545" spans="12:12" x14ac:dyDescent="0.2">
      <c r="L545" s="44"/>
    </row>
    <row r="546" spans="12:12" x14ac:dyDescent="0.2">
      <c r="L546" s="44"/>
    </row>
    <row r="547" spans="12:12" x14ac:dyDescent="0.2">
      <c r="L547" s="44"/>
    </row>
    <row r="548" spans="12:12" x14ac:dyDescent="0.2">
      <c r="L548" s="44"/>
    </row>
    <row r="549" spans="12:12" x14ac:dyDescent="0.2">
      <c r="L549" s="44"/>
    </row>
    <row r="550" spans="12:12" x14ac:dyDescent="0.2">
      <c r="L550" s="44"/>
    </row>
    <row r="551" spans="12:12" x14ac:dyDescent="0.2">
      <c r="L551" s="44"/>
    </row>
    <row r="552" spans="12:12" x14ac:dyDescent="0.2">
      <c r="L552" s="44"/>
    </row>
    <row r="553" spans="12:12" x14ac:dyDescent="0.2">
      <c r="L553" s="44"/>
    </row>
    <row r="554" spans="12:12" x14ac:dyDescent="0.2">
      <c r="L554" s="44"/>
    </row>
    <row r="555" spans="12:12" x14ac:dyDescent="0.2">
      <c r="L555" s="44"/>
    </row>
    <row r="556" spans="12:12" x14ac:dyDescent="0.2">
      <c r="L556" s="44"/>
    </row>
    <row r="557" spans="12:12" x14ac:dyDescent="0.2">
      <c r="L557" s="44"/>
    </row>
    <row r="558" spans="12:12" x14ac:dyDescent="0.2">
      <c r="L558" s="44"/>
    </row>
    <row r="559" spans="12:12" x14ac:dyDescent="0.2">
      <c r="L559" s="44"/>
    </row>
    <row r="560" spans="12:12" x14ac:dyDescent="0.2">
      <c r="L560" s="44"/>
    </row>
    <row r="561" spans="12:12" x14ac:dyDescent="0.2">
      <c r="L561" s="44"/>
    </row>
    <row r="562" spans="12:12" x14ac:dyDescent="0.2">
      <c r="L562" s="44"/>
    </row>
    <row r="563" spans="12:12" x14ac:dyDescent="0.2">
      <c r="L563" s="44"/>
    </row>
    <row r="564" spans="12:12" x14ac:dyDescent="0.2">
      <c r="L564" s="44"/>
    </row>
    <row r="565" spans="12:12" x14ac:dyDescent="0.2">
      <c r="L565" s="44"/>
    </row>
    <row r="566" spans="12:12" x14ac:dyDescent="0.2">
      <c r="L566" s="44"/>
    </row>
    <row r="567" spans="12:12" x14ac:dyDescent="0.2">
      <c r="L567" s="44"/>
    </row>
    <row r="568" spans="12:12" x14ac:dyDescent="0.2">
      <c r="L568" s="44"/>
    </row>
    <row r="569" spans="12:12" x14ac:dyDescent="0.2">
      <c r="L569" s="44"/>
    </row>
    <row r="570" spans="12:12" x14ac:dyDescent="0.2">
      <c r="L570" s="44"/>
    </row>
    <row r="571" spans="12:12" x14ac:dyDescent="0.2">
      <c r="L571" s="44"/>
    </row>
    <row r="572" spans="12:12" x14ac:dyDescent="0.2">
      <c r="L572" s="44"/>
    </row>
    <row r="573" spans="12:12" x14ac:dyDescent="0.2">
      <c r="L573" s="44"/>
    </row>
    <row r="574" spans="12:12" x14ac:dyDescent="0.2">
      <c r="L574" s="44"/>
    </row>
    <row r="575" spans="12:12" x14ac:dyDescent="0.2">
      <c r="L575" s="44"/>
    </row>
    <row r="576" spans="12:12" x14ac:dyDescent="0.2">
      <c r="L576" s="44"/>
    </row>
    <row r="577" spans="12:12" x14ac:dyDescent="0.2">
      <c r="L577" s="44"/>
    </row>
    <row r="578" spans="12:12" x14ac:dyDescent="0.2">
      <c r="L578" s="44"/>
    </row>
    <row r="579" spans="12:12" x14ac:dyDescent="0.2">
      <c r="L579" s="44"/>
    </row>
    <row r="580" spans="12:12" x14ac:dyDescent="0.2">
      <c r="L580" s="44"/>
    </row>
    <row r="581" spans="12:12" x14ac:dyDescent="0.2">
      <c r="L581" s="44"/>
    </row>
    <row r="582" spans="12:12" x14ac:dyDescent="0.2">
      <c r="L582" s="44"/>
    </row>
    <row r="583" spans="12:12" x14ac:dyDescent="0.2">
      <c r="L583" s="44"/>
    </row>
    <row r="584" spans="12:12" x14ac:dyDescent="0.2">
      <c r="L584" s="44"/>
    </row>
    <row r="585" spans="12:12" x14ac:dyDescent="0.2">
      <c r="L585" s="44"/>
    </row>
    <row r="586" spans="12:12" x14ac:dyDescent="0.2">
      <c r="L586" s="44"/>
    </row>
    <row r="587" spans="12:12" x14ac:dyDescent="0.2">
      <c r="L587" s="44"/>
    </row>
    <row r="588" spans="12:12" x14ac:dyDescent="0.2">
      <c r="L588" s="44"/>
    </row>
    <row r="589" spans="12:12" x14ac:dyDescent="0.2">
      <c r="L589" s="44"/>
    </row>
    <row r="590" spans="12:12" x14ac:dyDescent="0.2">
      <c r="L590" s="44"/>
    </row>
    <row r="591" spans="12:12" x14ac:dyDescent="0.2">
      <c r="L591" s="44"/>
    </row>
    <row r="592" spans="12:12" x14ac:dyDescent="0.2">
      <c r="L592" s="44"/>
    </row>
    <row r="593" spans="12:12" x14ac:dyDescent="0.2">
      <c r="L593" s="44"/>
    </row>
    <row r="594" spans="12:12" x14ac:dyDescent="0.2">
      <c r="L594" s="44"/>
    </row>
    <row r="595" spans="12:12" x14ac:dyDescent="0.2">
      <c r="L595" s="44"/>
    </row>
    <row r="596" spans="12:12" x14ac:dyDescent="0.2">
      <c r="L596" s="44"/>
    </row>
    <row r="597" spans="12:12" x14ac:dyDescent="0.2">
      <c r="L597" s="44"/>
    </row>
    <row r="598" spans="12:12" x14ac:dyDescent="0.2">
      <c r="L598" s="44"/>
    </row>
    <row r="599" spans="12:12" x14ac:dyDescent="0.2">
      <c r="L599" s="44"/>
    </row>
    <row r="600" spans="12:12" x14ac:dyDescent="0.2">
      <c r="L600" s="44"/>
    </row>
    <row r="601" spans="12:12" x14ac:dyDescent="0.2">
      <c r="L601" s="44"/>
    </row>
    <row r="602" spans="12:12" x14ac:dyDescent="0.2">
      <c r="L602" s="44"/>
    </row>
    <row r="603" spans="12:12" x14ac:dyDescent="0.2">
      <c r="L603" s="44"/>
    </row>
    <row r="604" spans="12:12" x14ac:dyDescent="0.2">
      <c r="L604" s="44"/>
    </row>
    <row r="605" spans="12:12" x14ac:dyDescent="0.2">
      <c r="L605" s="44"/>
    </row>
    <row r="606" spans="12:12" x14ac:dyDescent="0.2">
      <c r="L606" s="44"/>
    </row>
    <row r="607" spans="12:12" x14ac:dyDescent="0.2">
      <c r="L607" s="44"/>
    </row>
    <row r="608" spans="12:12" x14ac:dyDescent="0.2">
      <c r="L608" s="44"/>
    </row>
    <row r="609" spans="12:12" x14ac:dyDescent="0.2">
      <c r="L609" s="44"/>
    </row>
    <row r="610" spans="12:12" x14ac:dyDescent="0.2">
      <c r="L610" s="44"/>
    </row>
    <row r="611" spans="12:12" x14ac:dyDescent="0.2">
      <c r="L611" s="44"/>
    </row>
    <row r="612" spans="12:12" x14ac:dyDescent="0.2">
      <c r="L612" s="44"/>
    </row>
    <row r="613" spans="12:12" x14ac:dyDescent="0.2">
      <c r="L613" s="44"/>
    </row>
    <row r="614" spans="12:12" x14ac:dyDescent="0.2">
      <c r="L614" s="44"/>
    </row>
    <row r="615" spans="12:12" x14ac:dyDescent="0.2">
      <c r="L615" s="44"/>
    </row>
    <row r="616" spans="12:12" x14ac:dyDescent="0.2">
      <c r="L616" s="44"/>
    </row>
    <row r="617" spans="12:12" x14ac:dyDescent="0.2">
      <c r="L617" s="44"/>
    </row>
    <row r="618" spans="12:12" x14ac:dyDescent="0.2">
      <c r="L618" s="44"/>
    </row>
    <row r="619" spans="12:12" x14ac:dyDescent="0.2">
      <c r="L619" s="44"/>
    </row>
    <row r="620" spans="12:12" x14ac:dyDescent="0.2">
      <c r="L620" s="44"/>
    </row>
    <row r="621" spans="12:12" x14ac:dyDescent="0.2">
      <c r="L621" s="44"/>
    </row>
    <row r="622" spans="12:12" x14ac:dyDescent="0.2">
      <c r="L622" s="44"/>
    </row>
    <row r="623" spans="12:12" x14ac:dyDescent="0.2">
      <c r="L623" s="44"/>
    </row>
    <row r="624" spans="12:12" x14ac:dyDescent="0.2">
      <c r="L624" s="44"/>
    </row>
    <row r="625" spans="12:12" x14ac:dyDescent="0.2">
      <c r="L625" s="44"/>
    </row>
    <row r="626" spans="12:12" x14ac:dyDescent="0.2">
      <c r="L626" s="44"/>
    </row>
    <row r="627" spans="12:12" x14ac:dyDescent="0.2">
      <c r="L627" s="44"/>
    </row>
    <row r="628" spans="12:12" x14ac:dyDescent="0.2">
      <c r="L628" s="44"/>
    </row>
    <row r="629" spans="12:12" x14ac:dyDescent="0.2">
      <c r="L629" s="44"/>
    </row>
    <row r="630" spans="12:12" x14ac:dyDescent="0.2">
      <c r="L630" s="44"/>
    </row>
    <row r="631" spans="12:12" x14ac:dyDescent="0.2">
      <c r="L631" s="44"/>
    </row>
    <row r="632" spans="12:12" x14ac:dyDescent="0.2">
      <c r="L632" s="44"/>
    </row>
    <row r="633" spans="12:12" x14ac:dyDescent="0.2">
      <c r="L633" s="44"/>
    </row>
    <row r="634" spans="12:12" x14ac:dyDescent="0.2">
      <c r="L634" s="44"/>
    </row>
    <row r="635" spans="12:12" x14ac:dyDescent="0.2">
      <c r="L635" s="44"/>
    </row>
    <row r="636" spans="12:12" x14ac:dyDescent="0.2">
      <c r="L636" s="44"/>
    </row>
    <row r="637" spans="12:12" x14ac:dyDescent="0.2">
      <c r="L637" s="44"/>
    </row>
    <row r="638" spans="12:12" x14ac:dyDescent="0.2">
      <c r="L638" s="44"/>
    </row>
    <row r="639" spans="12:12" x14ac:dyDescent="0.2">
      <c r="L639" s="44"/>
    </row>
    <row r="640" spans="12:12" x14ac:dyDescent="0.2">
      <c r="L640" s="44"/>
    </row>
    <row r="641" spans="12:12" x14ac:dyDescent="0.2">
      <c r="L641" s="44"/>
    </row>
    <row r="642" spans="12:12" x14ac:dyDescent="0.2">
      <c r="L642" s="44"/>
    </row>
    <row r="643" spans="12:12" x14ac:dyDescent="0.2">
      <c r="L643" s="44"/>
    </row>
    <row r="644" spans="12:12" x14ac:dyDescent="0.2">
      <c r="L644" s="44"/>
    </row>
    <row r="645" spans="12:12" x14ac:dyDescent="0.2">
      <c r="L645" s="44"/>
    </row>
    <row r="646" spans="12:12" x14ac:dyDescent="0.2">
      <c r="L646" s="44"/>
    </row>
    <row r="647" spans="12:12" x14ac:dyDescent="0.2">
      <c r="L647" s="44"/>
    </row>
    <row r="648" spans="12:12" x14ac:dyDescent="0.2">
      <c r="L648" s="44"/>
    </row>
    <row r="649" spans="12:12" x14ac:dyDescent="0.2">
      <c r="L649" s="44"/>
    </row>
    <row r="650" spans="12:12" x14ac:dyDescent="0.2">
      <c r="L650" s="44"/>
    </row>
    <row r="651" spans="12:12" x14ac:dyDescent="0.2">
      <c r="L651" s="44"/>
    </row>
    <row r="652" spans="12:12" x14ac:dyDescent="0.2">
      <c r="L652" s="44"/>
    </row>
    <row r="653" spans="12:12" x14ac:dyDescent="0.2">
      <c r="L653" s="44"/>
    </row>
    <row r="654" spans="12:12" x14ac:dyDescent="0.2">
      <c r="L654" s="44"/>
    </row>
    <row r="655" spans="12:12" x14ac:dyDescent="0.2">
      <c r="L655" s="44"/>
    </row>
    <row r="656" spans="12:12" x14ac:dyDescent="0.2">
      <c r="L656" s="44"/>
    </row>
    <row r="657" spans="12:12" x14ac:dyDescent="0.2">
      <c r="L657" s="44"/>
    </row>
    <row r="658" spans="12:12" x14ac:dyDescent="0.2">
      <c r="L658" s="44"/>
    </row>
    <row r="659" spans="12:12" x14ac:dyDescent="0.2">
      <c r="L659" s="44"/>
    </row>
    <row r="660" spans="12:12" x14ac:dyDescent="0.2">
      <c r="L660" s="44"/>
    </row>
    <row r="661" spans="12:12" x14ac:dyDescent="0.2">
      <c r="L661" s="44"/>
    </row>
    <row r="662" spans="12:12" x14ac:dyDescent="0.2">
      <c r="L662" s="44"/>
    </row>
    <row r="663" spans="12:12" x14ac:dyDescent="0.2">
      <c r="L663" s="44"/>
    </row>
    <row r="664" spans="12:12" x14ac:dyDescent="0.2">
      <c r="L664" s="44"/>
    </row>
    <row r="665" spans="12:12" x14ac:dyDescent="0.2">
      <c r="L665" s="44"/>
    </row>
    <row r="666" spans="12:12" x14ac:dyDescent="0.2">
      <c r="L666" s="44"/>
    </row>
    <row r="667" spans="12:12" x14ac:dyDescent="0.2">
      <c r="L667" s="44"/>
    </row>
    <row r="668" spans="12:12" x14ac:dyDescent="0.2">
      <c r="L668" s="44"/>
    </row>
    <row r="669" spans="12:12" x14ac:dyDescent="0.2">
      <c r="L669" s="44"/>
    </row>
    <row r="670" spans="12:12" x14ac:dyDescent="0.2">
      <c r="L670" s="44"/>
    </row>
    <row r="671" spans="12:12" x14ac:dyDescent="0.2">
      <c r="L671" s="44"/>
    </row>
    <row r="672" spans="12:12" x14ac:dyDescent="0.2">
      <c r="L672" s="44"/>
    </row>
    <row r="673" spans="12:12" x14ac:dyDescent="0.2">
      <c r="L673" s="44"/>
    </row>
    <row r="674" spans="12:12" x14ac:dyDescent="0.2">
      <c r="L674" s="44"/>
    </row>
    <row r="675" spans="12:12" x14ac:dyDescent="0.2">
      <c r="L675" s="44"/>
    </row>
    <row r="676" spans="12:12" x14ac:dyDescent="0.2">
      <c r="L676" s="44"/>
    </row>
    <row r="677" spans="12:12" x14ac:dyDescent="0.2">
      <c r="L677" s="44"/>
    </row>
    <row r="678" spans="12:12" x14ac:dyDescent="0.2">
      <c r="L678" s="44"/>
    </row>
    <row r="679" spans="12:12" x14ac:dyDescent="0.2">
      <c r="L679" s="44"/>
    </row>
    <row r="680" spans="12:12" x14ac:dyDescent="0.2">
      <c r="L680" s="44"/>
    </row>
    <row r="681" spans="12:12" x14ac:dyDescent="0.2">
      <c r="L681" s="44"/>
    </row>
    <row r="682" spans="12:12" x14ac:dyDescent="0.2">
      <c r="L682" s="44"/>
    </row>
    <row r="683" spans="12:12" x14ac:dyDescent="0.2">
      <c r="L683" s="44"/>
    </row>
    <row r="684" spans="12:12" x14ac:dyDescent="0.2">
      <c r="L684" s="44"/>
    </row>
    <row r="685" spans="12:12" x14ac:dyDescent="0.2">
      <c r="L685" s="44"/>
    </row>
    <row r="686" spans="12:12" x14ac:dyDescent="0.2">
      <c r="L686" s="44"/>
    </row>
    <row r="687" spans="12:12" x14ac:dyDescent="0.2">
      <c r="L687" s="44"/>
    </row>
    <row r="688" spans="12:12" x14ac:dyDescent="0.2">
      <c r="L688" s="44"/>
    </row>
    <row r="689" spans="12:12" x14ac:dyDescent="0.2">
      <c r="L689" s="44"/>
    </row>
    <row r="690" spans="12:12" x14ac:dyDescent="0.2">
      <c r="L690" s="44"/>
    </row>
    <row r="691" spans="12:12" x14ac:dyDescent="0.2">
      <c r="L691" s="44"/>
    </row>
    <row r="692" spans="12:12" x14ac:dyDescent="0.2">
      <c r="L692" s="44"/>
    </row>
    <row r="693" spans="12:12" x14ac:dyDescent="0.2">
      <c r="L693" s="44"/>
    </row>
    <row r="694" spans="12:12" x14ac:dyDescent="0.2">
      <c r="L694" s="44"/>
    </row>
    <row r="695" spans="12:12" x14ac:dyDescent="0.2">
      <c r="L695" s="44"/>
    </row>
    <row r="696" spans="12:12" x14ac:dyDescent="0.2">
      <c r="L696" s="44"/>
    </row>
    <row r="697" spans="12:12" x14ac:dyDescent="0.2">
      <c r="L697" s="44"/>
    </row>
    <row r="698" spans="12:12" x14ac:dyDescent="0.2">
      <c r="L698" s="44"/>
    </row>
    <row r="699" spans="12:12" x14ac:dyDescent="0.2">
      <c r="L699" s="44"/>
    </row>
    <row r="700" spans="12:12" x14ac:dyDescent="0.2">
      <c r="L700" s="44"/>
    </row>
    <row r="701" spans="12:12" x14ac:dyDescent="0.2">
      <c r="L701" s="44"/>
    </row>
    <row r="702" spans="12:12" x14ac:dyDescent="0.2">
      <c r="L702" s="44"/>
    </row>
    <row r="703" spans="12:12" x14ac:dyDescent="0.2">
      <c r="L703" s="44"/>
    </row>
    <row r="704" spans="12:12" x14ac:dyDescent="0.2">
      <c r="L704" s="44"/>
    </row>
    <row r="705" spans="12:12" x14ac:dyDescent="0.2">
      <c r="L705" s="44"/>
    </row>
    <row r="706" spans="12:12" x14ac:dyDescent="0.2">
      <c r="L706" s="44"/>
    </row>
    <row r="707" spans="12:12" x14ac:dyDescent="0.2">
      <c r="L707" s="44"/>
    </row>
    <row r="708" spans="12:12" x14ac:dyDescent="0.2">
      <c r="L708" s="44"/>
    </row>
    <row r="709" spans="12:12" x14ac:dyDescent="0.2">
      <c r="L709" s="44"/>
    </row>
    <row r="710" spans="12:12" x14ac:dyDescent="0.2">
      <c r="L710" s="44"/>
    </row>
    <row r="711" spans="12:12" x14ac:dyDescent="0.2">
      <c r="L711" s="44"/>
    </row>
    <row r="712" spans="12:12" x14ac:dyDescent="0.2">
      <c r="L712" s="44"/>
    </row>
    <row r="713" spans="12:12" x14ac:dyDescent="0.2">
      <c r="L713" s="44"/>
    </row>
    <row r="714" spans="12:12" x14ac:dyDescent="0.2">
      <c r="L714" s="44"/>
    </row>
    <row r="715" spans="12:12" x14ac:dyDescent="0.2">
      <c r="L715" s="44"/>
    </row>
    <row r="716" spans="12:12" x14ac:dyDescent="0.2">
      <c r="L716" s="44"/>
    </row>
    <row r="717" spans="12:12" x14ac:dyDescent="0.2">
      <c r="L717" s="44"/>
    </row>
    <row r="718" spans="12:12" x14ac:dyDescent="0.2">
      <c r="L718" s="44"/>
    </row>
    <row r="719" spans="12:12" x14ac:dyDescent="0.2">
      <c r="L719" s="44"/>
    </row>
    <row r="720" spans="12:12" x14ac:dyDescent="0.2">
      <c r="L720" s="44"/>
    </row>
    <row r="721" spans="12:12" x14ac:dyDescent="0.2">
      <c r="L721" s="44"/>
    </row>
    <row r="722" spans="12:12" x14ac:dyDescent="0.2">
      <c r="L722" s="44"/>
    </row>
    <row r="723" spans="12:12" x14ac:dyDescent="0.2">
      <c r="L723" s="44"/>
    </row>
    <row r="724" spans="12:12" x14ac:dyDescent="0.2">
      <c r="L724" s="44"/>
    </row>
    <row r="725" spans="12:12" x14ac:dyDescent="0.2">
      <c r="L725" s="44"/>
    </row>
    <row r="726" spans="12:12" x14ac:dyDescent="0.2">
      <c r="L726" s="44"/>
    </row>
    <row r="727" spans="12:12" x14ac:dyDescent="0.2">
      <c r="L727" s="44"/>
    </row>
    <row r="728" spans="12:12" x14ac:dyDescent="0.2">
      <c r="L728" s="44"/>
    </row>
    <row r="729" spans="12:12" x14ac:dyDescent="0.2">
      <c r="L729" s="44"/>
    </row>
    <row r="730" spans="12:12" x14ac:dyDescent="0.2">
      <c r="L730" s="44"/>
    </row>
    <row r="731" spans="12:12" x14ac:dyDescent="0.2">
      <c r="L731" s="44"/>
    </row>
    <row r="732" spans="12:12" x14ac:dyDescent="0.2">
      <c r="L732" s="44"/>
    </row>
    <row r="733" spans="12:12" x14ac:dyDescent="0.2">
      <c r="L733" s="44"/>
    </row>
    <row r="734" spans="12:12" x14ac:dyDescent="0.2">
      <c r="L734" s="44"/>
    </row>
    <row r="735" spans="12:12" x14ac:dyDescent="0.2">
      <c r="L735" s="44"/>
    </row>
    <row r="736" spans="12:12" x14ac:dyDescent="0.2">
      <c r="L736" s="44"/>
    </row>
    <row r="737" spans="12:12" x14ac:dyDescent="0.2">
      <c r="L737" s="44"/>
    </row>
    <row r="738" spans="12:12" x14ac:dyDescent="0.2">
      <c r="L738" s="44"/>
    </row>
    <row r="739" spans="12:12" x14ac:dyDescent="0.2">
      <c r="L739" s="44"/>
    </row>
    <row r="740" spans="12:12" x14ac:dyDescent="0.2">
      <c r="L740" s="44"/>
    </row>
    <row r="741" spans="12:12" x14ac:dyDescent="0.2">
      <c r="L741" s="44"/>
    </row>
    <row r="742" spans="12:12" x14ac:dyDescent="0.2">
      <c r="L742" s="44"/>
    </row>
    <row r="743" spans="12:12" x14ac:dyDescent="0.2">
      <c r="L743" s="44"/>
    </row>
    <row r="744" spans="12:12" x14ac:dyDescent="0.2">
      <c r="L744" s="44"/>
    </row>
    <row r="745" spans="12:12" x14ac:dyDescent="0.2">
      <c r="L745" s="44"/>
    </row>
    <row r="746" spans="12:12" x14ac:dyDescent="0.2">
      <c r="L746" s="44"/>
    </row>
    <row r="747" spans="12:12" x14ac:dyDescent="0.2">
      <c r="L747" s="44"/>
    </row>
    <row r="748" spans="12:12" x14ac:dyDescent="0.2">
      <c r="L748" s="44"/>
    </row>
    <row r="749" spans="12:12" x14ac:dyDescent="0.2">
      <c r="L749" s="44"/>
    </row>
    <row r="750" spans="12:12" x14ac:dyDescent="0.2">
      <c r="L750" s="44"/>
    </row>
    <row r="751" spans="12:12" x14ac:dyDescent="0.2">
      <c r="L751" s="44"/>
    </row>
    <row r="752" spans="12:12" x14ac:dyDescent="0.2">
      <c r="L752" s="44"/>
    </row>
    <row r="753" spans="12:12" x14ac:dyDescent="0.2">
      <c r="L753" s="44"/>
    </row>
    <row r="754" spans="12:12" x14ac:dyDescent="0.2">
      <c r="L754" s="44"/>
    </row>
    <row r="755" spans="12:12" x14ac:dyDescent="0.2">
      <c r="L755" s="44"/>
    </row>
    <row r="756" spans="12:12" x14ac:dyDescent="0.2">
      <c r="L756" s="44"/>
    </row>
    <row r="757" spans="12:12" x14ac:dyDescent="0.2">
      <c r="L757" s="44"/>
    </row>
    <row r="758" spans="12:12" x14ac:dyDescent="0.2">
      <c r="L758" s="44"/>
    </row>
    <row r="759" spans="12:12" x14ac:dyDescent="0.2">
      <c r="L759" s="44"/>
    </row>
    <row r="760" spans="12:12" x14ac:dyDescent="0.2">
      <c r="L760" s="44"/>
    </row>
    <row r="761" spans="12:12" x14ac:dyDescent="0.2">
      <c r="L761" s="44"/>
    </row>
    <row r="762" spans="12:12" x14ac:dyDescent="0.2">
      <c r="L762" s="44"/>
    </row>
    <row r="763" spans="12:12" x14ac:dyDescent="0.2">
      <c r="L763" s="44"/>
    </row>
    <row r="764" spans="12:12" x14ac:dyDescent="0.2">
      <c r="L764" s="44"/>
    </row>
    <row r="765" spans="12:12" x14ac:dyDescent="0.2">
      <c r="L765" s="44"/>
    </row>
    <row r="766" spans="12:12" x14ac:dyDescent="0.2">
      <c r="L766" s="44"/>
    </row>
    <row r="767" spans="12:12" x14ac:dyDescent="0.2">
      <c r="L767" s="47"/>
    </row>
    <row r="768" spans="12:12" x14ac:dyDescent="0.2">
      <c r="L768" s="47"/>
    </row>
    <row r="769" spans="12:12" x14ac:dyDescent="0.2">
      <c r="L769"/>
    </row>
    <row r="770" spans="12:12" x14ac:dyDescent="0.2">
      <c r="L770"/>
    </row>
    <row r="771" spans="12:12" x14ac:dyDescent="0.2">
      <c r="L771"/>
    </row>
    <row r="772" spans="12:12" x14ac:dyDescent="0.2">
      <c r="L772"/>
    </row>
    <row r="773" spans="12:12" x14ac:dyDescent="0.2">
      <c r="L773"/>
    </row>
    <row r="774" spans="12:12" x14ac:dyDescent="0.2">
      <c r="L774"/>
    </row>
    <row r="775" spans="12:12" x14ac:dyDescent="0.2">
      <c r="L775"/>
    </row>
    <row r="776" spans="12:12" x14ac:dyDescent="0.2">
      <c r="L776"/>
    </row>
    <row r="777" spans="12:12" x14ac:dyDescent="0.2">
      <c r="L777"/>
    </row>
    <row r="778" spans="12:12" x14ac:dyDescent="0.2">
      <c r="L778"/>
    </row>
    <row r="779" spans="12:12" x14ac:dyDescent="0.2">
      <c r="L779"/>
    </row>
    <row r="780" spans="12:12" x14ac:dyDescent="0.2">
      <c r="L780"/>
    </row>
    <row r="781" spans="12:12" x14ac:dyDescent="0.2">
      <c r="L781"/>
    </row>
    <row r="782" spans="12:12" x14ac:dyDescent="0.2">
      <c r="L782"/>
    </row>
    <row r="783" spans="12:12" x14ac:dyDescent="0.2">
      <c r="L783"/>
    </row>
    <row r="784" spans="12:12" x14ac:dyDescent="0.2">
      <c r="L784"/>
    </row>
    <row r="785" spans="12:12" x14ac:dyDescent="0.2">
      <c r="L785"/>
    </row>
    <row r="786" spans="12:12" x14ac:dyDescent="0.2">
      <c r="L786"/>
    </row>
    <row r="787" spans="12:12" x14ac:dyDescent="0.2">
      <c r="L787"/>
    </row>
    <row r="788" spans="12:12" x14ac:dyDescent="0.2">
      <c r="L788"/>
    </row>
    <row r="789" spans="12:12" x14ac:dyDescent="0.2">
      <c r="L789"/>
    </row>
    <row r="790" spans="12:12" x14ac:dyDescent="0.2">
      <c r="L790"/>
    </row>
    <row r="791" spans="12:12" x14ac:dyDescent="0.2">
      <c r="L791"/>
    </row>
    <row r="792" spans="12:12" x14ac:dyDescent="0.2">
      <c r="L792"/>
    </row>
    <row r="793" spans="12:12" x14ac:dyDescent="0.2">
      <c r="L793"/>
    </row>
    <row r="794" spans="12:12" x14ac:dyDescent="0.2">
      <c r="L794"/>
    </row>
    <row r="795" spans="12:12" x14ac:dyDescent="0.2">
      <c r="L795"/>
    </row>
    <row r="796" spans="12:12" x14ac:dyDescent="0.2">
      <c r="L796"/>
    </row>
    <row r="797" spans="12:12" x14ac:dyDescent="0.2">
      <c r="L797"/>
    </row>
    <row r="798" spans="12:12" x14ac:dyDescent="0.2">
      <c r="L798"/>
    </row>
    <row r="799" spans="12:12" x14ac:dyDescent="0.2">
      <c r="L799"/>
    </row>
    <row r="800" spans="12:12" x14ac:dyDescent="0.2">
      <c r="L800"/>
    </row>
    <row r="801" spans="12:12" x14ac:dyDescent="0.2">
      <c r="L801"/>
    </row>
    <row r="802" spans="12:12" x14ac:dyDescent="0.2">
      <c r="L802"/>
    </row>
    <row r="803" spans="12:12" x14ac:dyDescent="0.2">
      <c r="L803"/>
    </row>
    <row r="804" spans="12:12" x14ac:dyDescent="0.2">
      <c r="L804"/>
    </row>
    <row r="805" spans="12:12" x14ac:dyDescent="0.2">
      <c r="L805"/>
    </row>
    <row r="806" spans="12:12" x14ac:dyDescent="0.2">
      <c r="L806"/>
    </row>
    <row r="807" spans="12:12" x14ac:dyDescent="0.2">
      <c r="L807"/>
    </row>
    <row r="808" spans="12:12" x14ac:dyDescent="0.2">
      <c r="L808"/>
    </row>
    <row r="809" spans="12:12" x14ac:dyDescent="0.2">
      <c r="L809"/>
    </row>
    <row r="810" spans="12:12" x14ac:dyDescent="0.2">
      <c r="L810"/>
    </row>
    <row r="811" spans="12:12" x14ac:dyDescent="0.2">
      <c r="L811"/>
    </row>
    <row r="812" spans="12:12" x14ac:dyDescent="0.2">
      <c r="L812"/>
    </row>
    <row r="813" spans="12:12" x14ac:dyDescent="0.2">
      <c r="L813"/>
    </row>
    <row r="814" spans="12:12" x14ac:dyDescent="0.2">
      <c r="L814"/>
    </row>
    <row r="815" spans="12:12" x14ac:dyDescent="0.2">
      <c r="L815"/>
    </row>
    <row r="816" spans="12:12" x14ac:dyDescent="0.2">
      <c r="L816"/>
    </row>
    <row r="817" spans="12:12" x14ac:dyDescent="0.2">
      <c r="L817"/>
    </row>
    <row r="818" spans="12:12" x14ac:dyDescent="0.2">
      <c r="L818"/>
    </row>
    <row r="819" spans="12:12" x14ac:dyDescent="0.2">
      <c r="L819"/>
    </row>
    <row r="820" spans="12:12" x14ac:dyDescent="0.2">
      <c r="L820"/>
    </row>
    <row r="821" spans="12:12" x14ac:dyDescent="0.2">
      <c r="L821"/>
    </row>
    <row r="822" spans="12:12" x14ac:dyDescent="0.2">
      <c r="L822"/>
    </row>
    <row r="823" spans="12:12" x14ac:dyDescent="0.2">
      <c r="L823"/>
    </row>
    <row r="824" spans="12:12" x14ac:dyDescent="0.2">
      <c r="L824"/>
    </row>
    <row r="825" spans="12:12" x14ac:dyDescent="0.2">
      <c r="L825"/>
    </row>
    <row r="826" spans="12:12" x14ac:dyDescent="0.2">
      <c r="L826"/>
    </row>
    <row r="827" spans="12:12" x14ac:dyDescent="0.2">
      <c r="L827"/>
    </row>
    <row r="828" spans="12:12" x14ac:dyDescent="0.2">
      <c r="L828"/>
    </row>
    <row r="829" spans="12:12" x14ac:dyDescent="0.2">
      <c r="L829"/>
    </row>
    <row r="830" spans="12:12" x14ac:dyDescent="0.2">
      <c r="L830"/>
    </row>
    <row r="831" spans="12:12" x14ac:dyDescent="0.2">
      <c r="L831"/>
    </row>
    <row r="832" spans="12:12" x14ac:dyDescent="0.2">
      <c r="L832"/>
    </row>
    <row r="833" spans="12:12" x14ac:dyDescent="0.2">
      <c r="L833"/>
    </row>
    <row r="834" spans="12:12" x14ac:dyDescent="0.2">
      <c r="L834"/>
    </row>
    <row r="835" spans="12:12" x14ac:dyDescent="0.2">
      <c r="L835"/>
    </row>
    <row r="836" spans="12:12" x14ac:dyDescent="0.2">
      <c r="L836"/>
    </row>
    <row r="837" spans="12:12" x14ac:dyDescent="0.2">
      <c r="L837"/>
    </row>
    <row r="838" spans="12:12" x14ac:dyDescent="0.2">
      <c r="L838"/>
    </row>
    <row r="839" spans="12:12" x14ac:dyDescent="0.2">
      <c r="L839"/>
    </row>
    <row r="840" spans="12:12" x14ac:dyDescent="0.2">
      <c r="L840"/>
    </row>
    <row r="841" spans="12:12" x14ac:dyDescent="0.2">
      <c r="L841"/>
    </row>
    <row r="842" spans="12:12" x14ac:dyDescent="0.2">
      <c r="L842"/>
    </row>
    <row r="843" spans="12:12" x14ac:dyDescent="0.2">
      <c r="L843"/>
    </row>
    <row r="844" spans="12:12" x14ac:dyDescent="0.2">
      <c r="L844"/>
    </row>
    <row r="845" spans="12:12" x14ac:dyDescent="0.2">
      <c r="L845"/>
    </row>
    <row r="846" spans="12:12" x14ac:dyDescent="0.2">
      <c r="L846"/>
    </row>
    <row r="847" spans="12:12" x14ac:dyDescent="0.2">
      <c r="L847"/>
    </row>
    <row r="848" spans="12:12" x14ac:dyDescent="0.2">
      <c r="L848"/>
    </row>
    <row r="849" spans="12:12" x14ac:dyDescent="0.2">
      <c r="L849"/>
    </row>
    <row r="850" spans="12:12" x14ac:dyDescent="0.2">
      <c r="L850"/>
    </row>
    <row r="851" spans="12:12" x14ac:dyDescent="0.2">
      <c r="L851"/>
    </row>
    <row r="852" spans="12:12" x14ac:dyDescent="0.2">
      <c r="L852"/>
    </row>
    <row r="853" spans="12:12" x14ac:dyDescent="0.2">
      <c r="L853"/>
    </row>
    <row r="854" spans="12:12" x14ac:dyDescent="0.2">
      <c r="L854"/>
    </row>
    <row r="855" spans="12:12" x14ac:dyDescent="0.2">
      <c r="L855"/>
    </row>
    <row r="856" spans="12:12" x14ac:dyDescent="0.2">
      <c r="L856"/>
    </row>
    <row r="857" spans="12:12" x14ac:dyDescent="0.2">
      <c r="L857"/>
    </row>
    <row r="858" spans="12:12" x14ac:dyDescent="0.2">
      <c r="L858"/>
    </row>
    <row r="859" spans="12:12" x14ac:dyDescent="0.2">
      <c r="L859"/>
    </row>
    <row r="860" spans="12:12" x14ac:dyDescent="0.2">
      <c r="L860"/>
    </row>
    <row r="861" spans="12:12" x14ac:dyDescent="0.2">
      <c r="L861"/>
    </row>
    <row r="862" spans="12:12" x14ac:dyDescent="0.2">
      <c r="L862"/>
    </row>
    <row r="863" spans="12:12" x14ac:dyDescent="0.2">
      <c r="L863"/>
    </row>
    <row r="864" spans="12:12" x14ac:dyDescent="0.2">
      <c r="L864"/>
    </row>
    <row r="865" spans="12:12" x14ac:dyDescent="0.2">
      <c r="L865"/>
    </row>
    <row r="866" spans="12:12" x14ac:dyDescent="0.2">
      <c r="L866"/>
    </row>
    <row r="867" spans="12:12" x14ac:dyDescent="0.2">
      <c r="L867"/>
    </row>
    <row r="868" spans="12:12" x14ac:dyDescent="0.2">
      <c r="L868"/>
    </row>
    <row r="869" spans="12:12" x14ac:dyDescent="0.2">
      <c r="L869"/>
    </row>
    <row r="870" spans="12:12" x14ac:dyDescent="0.2">
      <c r="L870"/>
    </row>
    <row r="871" spans="12:12" x14ac:dyDescent="0.2">
      <c r="L871"/>
    </row>
    <row r="872" spans="12:12" x14ac:dyDescent="0.2">
      <c r="L872"/>
    </row>
    <row r="873" spans="12:12" x14ac:dyDescent="0.2">
      <c r="L873"/>
    </row>
    <row r="874" spans="12:12" x14ac:dyDescent="0.2">
      <c r="L874"/>
    </row>
    <row r="875" spans="12:12" x14ac:dyDescent="0.2">
      <c r="L875"/>
    </row>
    <row r="876" spans="12:12" x14ac:dyDescent="0.2">
      <c r="L876"/>
    </row>
    <row r="877" spans="12:12" x14ac:dyDescent="0.2">
      <c r="L877"/>
    </row>
    <row r="878" spans="12:12" x14ac:dyDescent="0.2">
      <c r="L878"/>
    </row>
    <row r="879" spans="12:12" x14ac:dyDescent="0.2">
      <c r="L879"/>
    </row>
    <row r="880" spans="12:12" x14ac:dyDescent="0.2">
      <c r="L880"/>
    </row>
    <row r="881" spans="12:12" x14ac:dyDescent="0.2">
      <c r="L881"/>
    </row>
    <row r="882" spans="12:12" x14ac:dyDescent="0.2">
      <c r="L882"/>
    </row>
    <row r="883" spans="12:12" x14ac:dyDescent="0.2">
      <c r="L883"/>
    </row>
    <row r="884" spans="12:12" x14ac:dyDescent="0.2">
      <c r="L884"/>
    </row>
    <row r="885" spans="12:12" x14ac:dyDescent="0.2">
      <c r="L885"/>
    </row>
    <row r="886" spans="12:12" x14ac:dyDescent="0.2">
      <c r="L886"/>
    </row>
    <row r="887" spans="12:12" x14ac:dyDescent="0.2">
      <c r="L887"/>
    </row>
    <row r="888" spans="12:12" x14ac:dyDescent="0.2">
      <c r="L888"/>
    </row>
    <row r="889" spans="12:12" x14ac:dyDescent="0.2">
      <c r="L889"/>
    </row>
    <row r="890" spans="12:12" x14ac:dyDescent="0.2">
      <c r="L890"/>
    </row>
    <row r="891" spans="12:12" x14ac:dyDescent="0.2">
      <c r="L891"/>
    </row>
    <row r="892" spans="12:12" x14ac:dyDescent="0.2">
      <c r="L892"/>
    </row>
    <row r="893" spans="12:12" x14ac:dyDescent="0.2">
      <c r="L893"/>
    </row>
    <row r="894" spans="12:12" x14ac:dyDescent="0.2">
      <c r="L894"/>
    </row>
    <row r="895" spans="12:12" x14ac:dyDescent="0.2">
      <c r="L895"/>
    </row>
    <row r="896" spans="12:12" x14ac:dyDescent="0.2">
      <c r="L896"/>
    </row>
    <row r="897" spans="12:12" x14ac:dyDescent="0.2">
      <c r="L897"/>
    </row>
    <row r="898" spans="12:12" x14ac:dyDescent="0.2">
      <c r="L898"/>
    </row>
    <row r="899" spans="12:12" x14ac:dyDescent="0.2">
      <c r="L899"/>
    </row>
    <row r="900" spans="12:12" x14ac:dyDescent="0.2">
      <c r="L900"/>
    </row>
    <row r="901" spans="12:12" x14ac:dyDescent="0.2">
      <c r="L901"/>
    </row>
    <row r="902" spans="12:12" x14ac:dyDescent="0.2">
      <c r="L902"/>
    </row>
    <row r="903" spans="12:12" x14ac:dyDescent="0.2">
      <c r="L903"/>
    </row>
    <row r="904" spans="12:12" x14ac:dyDescent="0.2">
      <c r="L904"/>
    </row>
    <row r="905" spans="12:12" x14ac:dyDescent="0.2">
      <c r="L905"/>
    </row>
    <row r="906" spans="12:12" x14ac:dyDescent="0.2">
      <c r="L906"/>
    </row>
    <row r="907" spans="12:12" x14ac:dyDescent="0.2">
      <c r="L907"/>
    </row>
    <row r="908" spans="12:12" x14ac:dyDescent="0.2">
      <c r="L908"/>
    </row>
    <row r="909" spans="12:12" x14ac:dyDescent="0.2">
      <c r="L909"/>
    </row>
    <row r="910" spans="12:12" x14ac:dyDescent="0.2">
      <c r="L910"/>
    </row>
    <row r="911" spans="12:12" x14ac:dyDescent="0.2">
      <c r="L911"/>
    </row>
    <row r="912" spans="12:12" x14ac:dyDescent="0.2">
      <c r="L912"/>
    </row>
    <row r="913" spans="12:12" x14ac:dyDescent="0.2">
      <c r="L913"/>
    </row>
    <row r="914" spans="12:12" x14ac:dyDescent="0.2">
      <c r="L914"/>
    </row>
    <row r="915" spans="12:12" x14ac:dyDescent="0.2">
      <c r="L915"/>
    </row>
    <row r="916" spans="12:12" x14ac:dyDescent="0.2">
      <c r="L916"/>
    </row>
    <row r="917" spans="12:12" x14ac:dyDescent="0.2">
      <c r="L917"/>
    </row>
    <row r="918" spans="12:12" x14ac:dyDescent="0.2">
      <c r="L918"/>
    </row>
    <row r="919" spans="12:12" x14ac:dyDescent="0.2">
      <c r="L919"/>
    </row>
    <row r="920" spans="12:12" x14ac:dyDescent="0.2">
      <c r="L920"/>
    </row>
    <row r="921" spans="12:12" x14ac:dyDescent="0.2">
      <c r="L921"/>
    </row>
    <row r="922" spans="12:12" x14ac:dyDescent="0.2">
      <c r="L922"/>
    </row>
    <row r="923" spans="12:12" x14ac:dyDescent="0.2">
      <c r="L923"/>
    </row>
    <row r="924" spans="12:12" x14ac:dyDescent="0.2">
      <c r="L924"/>
    </row>
    <row r="925" spans="12:12" x14ac:dyDescent="0.2">
      <c r="L925"/>
    </row>
    <row r="926" spans="12:12" x14ac:dyDescent="0.2">
      <c r="L926"/>
    </row>
    <row r="927" spans="12:12" x14ac:dyDescent="0.2">
      <c r="L927"/>
    </row>
    <row r="928" spans="12:12" x14ac:dyDescent="0.2">
      <c r="L928"/>
    </row>
    <row r="929" spans="12:12" x14ac:dyDescent="0.2">
      <c r="L929"/>
    </row>
    <row r="930" spans="12:12" x14ac:dyDescent="0.2">
      <c r="L930"/>
    </row>
    <row r="931" spans="12:12" x14ac:dyDescent="0.2">
      <c r="L931"/>
    </row>
    <row r="932" spans="12:12" x14ac:dyDescent="0.2">
      <c r="L932"/>
    </row>
    <row r="933" spans="12:12" x14ac:dyDescent="0.2">
      <c r="L933"/>
    </row>
    <row r="934" spans="12:12" x14ac:dyDescent="0.2">
      <c r="L934"/>
    </row>
    <row r="935" spans="12:12" x14ac:dyDescent="0.2">
      <c r="L935"/>
    </row>
    <row r="936" spans="12:12" x14ac:dyDescent="0.2">
      <c r="L936"/>
    </row>
    <row r="937" spans="12:12" x14ac:dyDescent="0.2">
      <c r="L937"/>
    </row>
    <row r="938" spans="12:12" x14ac:dyDescent="0.2">
      <c r="L938"/>
    </row>
    <row r="939" spans="12:12" x14ac:dyDescent="0.2">
      <c r="L939"/>
    </row>
    <row r="940" spans="12:12" x14ac:dyDescent="0.2">
      <c r="L940"/>
    </row>
    <row r="941" spans="12:12" x14ac:dyDescent="0.2">
      <c r="L941"/>
    </row>
    <row r="942" spans="12:12" x14ac:dyDescent="0.2">
      <c r="L942"/>
    </row>
    <row r="943" spans="12:12" x14ac:dyDescent="0.2">
      <c r="L943"/>
    </row>
    <row r="944" spans="12:12" x14ac:dyDescent="0.2">
      <c r="L944"/>
    </row>
    <row r="945" spans="12:12" x14ac:dyDescent="0.2">
      <c r="L945"/>
    </row>
    <row r="946" spans="12:12" x14ac:dyDescent="0.2">
      <c r="L946"/>
    </row>
    <row r="947" spans="12:12" x14ac:dyDescent="0.2">
      <c r="L947"/>
    </row>
    <row r="948" spans="12:12" x14ac:dyDescent="0.2">
      <c r="L948"/>
    </row>
    <row r="949" spans="12:12" x14ac:dyDescent="0.2">
      <c r="L949"/>
    </row>
    <row r="950" spans="12:12" x14ac:dyDescent="0.2">
      <c r="L950"/>
    </row>
    <row r="951" spans="12:12" x14ac:dyDescent="0.2">
      <c r="L951"/>
    </row>
    <row r="952" spans="12:12" x14ac:dyDescent="0.2">
      <c r="L952"/>
    </row>
    <row r="953" spans="12:12" x14ac:dyDescent="0.2">
      <c r="L953"/>
    </row>
    <row r="954" spans="12:12" x14ac:dyDescent="0.2">
      <c r="L954"/>
    </row>
    <row r="955" spans="12:12" x14ac:dyDescent="0.2">
      <c r="L955"/>
    </row>
    <row r="956" spans="12:12" x14ac:dyDescent="0.2">
      <c r="L956"/>
    </row>
    <row r="957" spans="12:12" x14ac:dyDescent="0.2">
      <c r="L957"/>
    </row>
    <row r="958" spans="12:12" x14ac:dyDescent="0.2">
      <c r="L958"/>
    </row>
    <row r="959" spans="12:12" x14ac:dyDescent="0.2">
      <c r="L959"/>
    </row>
    <row r="960" spans="12:12" x14ac:dyDescent="0.2">
      <c r="L960"/>
    </row>
    <row r="961" spans="12:12" x14ac:dyDescent="0.2">
      <c r="L961"/>
    </row>
    <row r="962" spans="12:12" x14ac:dyDescent="0.2">
      <c r="L962"/>
    </row>
    <row r="963" spans="12:12" x14ac:dyDescent="0.2">
      <c r="L963"/>
    </row>
    <row r="964" spans="12:12" x14ac:dyDescent="0.2">
      <c r="L964"/>
    </row>
    <row r="965" spans="12:12" x14ac:dyDescent="0.2">
      <c r="L965"/>
    </row>
    <row r="966" spans="12:12" x14ac:dyDescent="0.2">
      <c r="L966"/>
    </row>
    <row r="967" spans="12:12" x14ac:dyDescent="0.2">
      <c r="L967"/>
    </row>
    <row r="968" spans="12:12" x14ac:dyDescent="0.2">
      <c r="L968"/>
    </row>
    <row r="969" spans="12:12" x14ac:dyDescent="0.2">
      <c r="L969"/>
    </row>
    <row r="970" spans="12:12" x14ac:dyDescent="0.2">
      <c r="L970"/>
    </row>
    <row r="971" spans="12:12" x14ac:dyDescent="0.2">
      <c r="L971"/>
    </row>
    <row r="972" spans="12:12" x14ac:dyDescent="0.2">
      <c r="L972"/>
    </row>
    <row r="973" spans="12:12" x14ac:dyDescent="0.2">
      <c r="L973"/>
    </row>
    <row r="974" spans="12:12" x14ac:dyDescent="0.2">
      <c r="L974"/>
    </row>
    <row r="975" spans="12:12" x14ac:dyDescent="0.2">
      <c r="L975"/>
    </row>
    <row r="976" spans="12:12" x14ac:dyDescent="0.2">
      <c r="L976"/>
    </row>
    <row r="977" spans="12:12" x14ac:dyDescent="0.2">
      <c r="L977"/>
    </row>
    <row r="978" spans="12:12" x14ac:dyDescent="0.2">
      <c r="L978"/>
    </row>
    <row r="979" spans="12:12" x14ac:dyDescent="0.2">
      <c r="L979"/>
    </row>
    <row r="980" spans="12:12" x14ac:dyDescent="0.2">
      <c r="L980"/>
    </row>
    <row r="981" spans="12:12" x14ac:dyDescent="0.2">
      <c r="L981"/>
    </row>
    <row r="982" spans="12:12" x14ac:dyDescent="0.2">
      <c r="L982"/>
    </row>
    <row r="983" spans="12:12" x14ac:dyDescent="0.2">
      <c r="L983"/>
    </row>
    <row r="984" spans="12:12" x14ac:dyDescent="0.2">
      <c r="L984"/>
    </row>
    <row r="985" spans="12:12" x14ac:dyDescent="0.2">
      <c r="L985"/>
    </row>
    <row r="986" spans="12:12" x14ac:dyDescent="0.2">
      <c r="L986"/>
    </row>
    <row r="987" spans="12:12" x14ac:dyDescent="0.2">
      <c r="L987"/>
    </row>
    <row r="988" spans="12:12" x14ac:dyDescent="0.2">
      <c r="L988"/>
    </row>
    <row r="989" spans="12:12" x14ac:dyDescent="0.2">
      <c r="L989"/>
    </row>
    <row r="990" spans="12:12" x14ac:dyDescent="0.2">
      <c r="L990"/>
    </row>
    <row r="991" spans="12:12" x14ac:dyDescent="0.2">
      <c r="L991"/>
    </row>
    <row r="992" spans="12:12" x14ac:dyDescent="0.2">
      <c r="L992"/>
    </row>
    <row r="993" spans="12:12" x14ac:dyDescent="0.2">
      <c r="L993"/>
    </row>
    <row r="994" spans="12:12" x14ac:dyDescent="0.2">
      <c r="L994"/>
    </row>
    <row r="995" spans="12:12" x14ac:dyDescent="0.2">
      <c r="L995"/>
    </row>
    <row r="996" spans="12:12" x14ac:dyDescent="0.2">
      <c r="L996"/>
    </row>
    <row r="997" spans="12:12" x14ac:dyDescent="0.2">
      <c r="L997"/>
    </row>
    <row r="998" spans="12:12" x14ac:dyDescent="0.2">
      <c r="L998"/>
    </row>
    <row r="999" spans="12:12" x14ac:dyDescent="0.2">
      <c r="L999"/>
    </row>
    <row r="1000" spans="12:12" x14ac:dyDescent="0.2">
      <c r="L1000"/>
    </row>
    <row r="1001" spans="12:12" x14ac:dyDescent="0.2">
      <c r="L1001"/>
    </row>
    <row r="1002" spans="12:12" x14ac:dyDescent="0.2">
      <c r="L1002"/>
    </row>
    <row r="1003" spans="12:12" x14ac:dyDescent="0.2">
      <c r="L1003"/>
    </row>
    <row r="1004" spans="12:12" x14ac:dyDescent="0.2">
      <c r="L1004"/>
    </row>
    <row r="1005" spans="12:12" x14ac:dyDescent="0.2">
      <c r="L1005"/>
    </row>
    <row r="1006" spans="12:12" x14ac:dyDescent="0.2">
      <c r="L1006"/>
    </row>
    <row r="1007" spans="12:12" x14ac:dyDescent="0.2">
      <c r="L1007"/>
    </row>
    <row r="1008" spans="12:12" x14ac:dyDescent="0.2">
      <c r="L1008"/>
    </row>
    <row r="1009" spans="12:12" x14ac:dyDescent="0.2">
      <c r="L1009"/>
    </row>
    <row r="1010" spans="12:12" x14ac:dyDescent="0.2">
      <c r="L1010"/>
    </row>
    <row r="1011" spans="12:12" x14ac:dyDescent="0.2">
      <c r="L1011"/>
    </row>
    <row r="1012" spans="12:12" x14ac:dyDescent="0.2">
      <c r="L1012"/>
    </row>
    <row r="1013" spans="12:12" x14ac:dyDescent="0.2">
      <c r="L1013"/>
    </row>
    <row r="1014" spans="12:12" x14ac:dyDescent="0.2">
      <c r="L1014"/>
    </row>
    <row r="1015" spans="12:12" x14ac:dyDescent="0.2">
      <c r="L1015"/>
    </row>
    <row r="1016" spans="12:12" x14ac:dyDescent="0.2">
      <c r="L1016"/>
    </row>
    <row r="1017" spans="12:12" x14ac:dyDescent="0.2">
      <c r="L1017"/>
    </row>
    <row r="1018" spans="12:12" x14ac:dyDescent="0.2">
      <c r="L1018"/>
    </row>
    <row r="1019" spans="12:12" x14ac:dyDescent="0.2">
      <c r="L1019"/>
    </row>
    <row r="1020" spans="12:12" x14ac:dyDescent="0.2">
      <c r="L1020"/>
    </row>
    <row r="1021" spans="12:12" x14ac:dyDescent="0.2">
      <c r="L1021"/>
    </row>
    <row r="1022" spans="12:12" x14ac:dyDescent="0.2">
      <c r="L1022"/>
    </row>
    <row r="1023" spans="12:12" x14ac:dyDescent="0.2">
      <c r="L1023"/>
    </row>
    <row r="1024" spans="12:12" x14ac:dyDescent="0.2">
      <c r="L1024"/>
    </row>
    <row r="1025" spans="12:12" x14ac:dyDescent="0.2">
      <c r="L1025"/>
    </row>
    <row r="1026" spans="12:12" x14ac:dyDescent="0.2">
      <c r="L1026"/>
    </row>
    <row r="1027" spans="12:12" x14ac:dyDescent="0.2">
      <c r="L1027"/>
    </row>
    <row r="1028" spans="12:12" x14ac:dyDescent="0.2">
      <c r="L1028"/>
    </row>
    <row r="1029" spans="12:12" x14ac:dyDescent="0.2">
      <c r="L1029"/>
    </row>
    <row r="1030" spans="12:12" x14ac:dyDescent="0.2">
      <c r="L1030"/>
    </row>
    <row r="1031" spans="12:12" x14ac:dyDescent="0.2">
      <c r="L1031"/>
    </row>
    <row r="1032" spans="12:12" x14ac:dyDescent="0.2">
      <c r="L1032"/>
    </row>
    <row r="1033" spans="12:12" x14ac:dyDescent="0.2">
      <c r="L1033"/>
    </row>
    <row r="1034" spans="12:12" x14ac:dyDescent="0.2">
      <c r="L1034"/>
    </row>
    <row r="1035" spans="12:12" x14ac:dyDescent="0.2">
      <c r="L1035"/>
    </row>
    <row r="1036" spans="12:12" x14ac:dyDescent="0.2">
      <c r="L1036"/>
    </row>
    <row r="1037" spans="12:12" x14ac:dyDescent="0.2">
      <c r="L1037"/>
    </row>
    <row r="1038" spans="12:12" x14ac:dyDescent="0.2">
      <c r="L1038"/>
    </row>
    <row r="1039" spans="12:12" x14ac:dyDescent="0.2">
      <c r="L1039"/>
    </row>
    <row r="1040" spans="12:12" x14ac:dyDescent="0.2">
      <c r="L1040"/>
    </row>
    <row r="1041" spans="12:12" x14ac:dyDescent="0.2">
      <c r="L1041"/>
    </row>
    <row r="1042" spans="12:12" x14ac:dyDescent="0.2">
      <c r="L1042"/>
    </row>
    <row r="1043" spans="12:12" x14ac:dyDescent="0.2">
      <c r="L1043"/>
    </row>
    <row r="1044" spans="12:12" x14ac:dyDescent="0.2">
      <c r="L1044"/>
    </row>
    <row r="1045" spans="12:12" x14ac:dyDescent="0.2">
      <c r="L1045"/>
    </row>
    <row r="1046" spans="12:12" x14ac:dyDescent="0.2">
      <c r="L1046"/>
    </row>
    <row r="1047" spans="12:12" x14ac:dyDescent="0.2">
      <c r="L1047"/>
    </row>
    <row r="1048" spans="12:12" x14ac:dyDescent="0.2">
      <c r="L1048"/>
    </row>
    <row r="1049" spans="12:12" x14ac:dyDescent="0.2">
      <c r="L1049"/>
    </row>
    <row r="1050" spans="12:12" x14ac:dyDescent="0.2">
      <c r="L1050"/>
    </row>
    <row r="1051" spans="12:12" x14ac:dyDescent="0.2">
      <c r="L1051"/>
    </row>
    <row r="1052" spans="12:12" x14ac:dyDescent="0.2">
      <c r="L1052"/>
    </row>
    <row r="1053" spans="12:12" x14ac:dyDescent="0.2">
      <c r="L1053"/>
    </row>
    <row r="1054" spans="12:12" x14ac:dyDescent="0.2">
      <c r="L1054"/>
    </row>
    <row r="1055" spans="12:12" x14ac:dyDescent="0.2">
      <c r="L1055"/>
    </row>
    <row r="1056" spans="12:12" x14ac:dyDescent="0.2">
      <c r="L1056"/>
    </row>
    <row r="1057" spans="12:12" x14ac:dyDescent="0.2">
      <c r="L1057"/>
    </row>
    <row r="1058" spans="12:12" x14ac:dyDescent="0.2">
      <c r="L1058"/>
    </row>
    <row r="1059" spans="12:12" x14ac:dyDescent="0.2">
      <c r="L1059"/>
    </row>
    <row r="1060" spans="12:12" x14ac:dyDescent="0.2">
      <c r="L1060"/>
    </row>
    <row r="1061" spans="12:12" x14ac:dyDescent="0.2">
      <c r="L1061"/>
    </row>
    <row r="1062" spans="12:12" x14ac:dyDescent="0.2">
      <c r="L1062"/>
    </row>
    <row r="1063" spans="12:12" x14ac:dyDescent="0.2">
      <c r="L1063"/>
    </row>
    <row r="1064" spans="12:12" x14ac:dyDescent="0.2">
      <c r="L1064"/>
    </row>
    <row r="1065" spans="12:12" x14ac:dyDescent="0.2">
      <c r="L1065"/>
    </row>
    <row r="1066" spans="12:12" x14ac:dyDescent="0.2">
      <c r="L1066"/>
    </row>
    <row r="1067" spans="12:12" x14ac:dyDescent="0.2">
      <c r="L1067"/>
    </row>
    <row r="1068" spans="12:12" x14ac:dyDescent="0.2">
      <c r="L1068"/>
    </row>
    <row r="1069" spans="12:12" x14ac:dyDescent="0.2">
      <c r="L1069"/>
    </row>
    <row r="1070" spans="12:12" x14ac:dyDescent="0.2">
      <c r="L1070"/>
    </row>
    <row r="1071" spans="12:12" x14ac:dyDescent="0.2">
      <c r="L1071"/>
    </row>
    <row r="1072" spans="12:12" x14ac:dyDescent="0.2">
      <c r="L1072"/>
    </row>
    <row r="1073" spans="12:12" x14ac:dyDescent="0.2">
      <c r="L1073"/>
    </row>
    <row r="1074" spans="12:12" x14ac:dyDescent="0.2">
      <c r="L1074"/>
    </row>
    <row r="1075" spans="12:12" x14ac:dyDescent="0.2">
      <c r="L1075"/>
    </row>
    <row r="1076" spans="12:12" x14ac:dyDescent="0.2">
      <c r="L1076"/>
    </row>
    <row r="1077" spans="12:12" x14ac:dyDescent="0.2">
      <c r="L1077"/>
    </row>
    <row r="1078" spans="12:12" x14ac:dyDescent="0.2">
      <c r="L1078"/>
    </row>
    <row r="1079" spans="12:12" x14ac:dyDescent="0.2">
      <c r="L1079"/>
    </row>
    <row r="1080" spans="12:12" x14ac:dyDescent="0.2">
      <c r="L1080"/>
    </row>
    <row r="1081" spans="12:12" x14ac:dyDescent="0.2">
      <c r="L1081"/>
    </row>
    <row r="1082" spans="12:12" x14ac:dyDescent="0.2">
      <c r="L1082"/>
    </row>
    <row r="1083" spans="12:12" x14ac:dyDescent="0.2">
      <c r="L1083"/>
    </row>
    <row r="1084" spans="12:12" x14ac:dyDescent="0.2">
      <c r="L1084"/>
    </row>
    <row r="1085" spans="12:12" x14ac:dyDescent="0.2">
      <c r="L1085"/>
    </row>
    <row r="1086" spans="12:12" x14ac:dyDescent="0.2">
      <c r="L1086"/>
    </row>
    <row r="1087" spans="12:12" x14ac:dyDescent="0.2">
      <c r="L1087"/>
    </row>
    <row r="1088" spans="12:12" x14ac:dyDescent="0.2">
      <c r="L1088"/>
    </row>
    <row r="1089" spans="12:12" x14ac:dyDescent="0.2">
      <c r="L1089"/>
    </row>
    <row r="1090" spans="12:12" x14ac:dyDescent="0.2">
      <c r="L1090"/>
    </row>
    <row r="1091" spans="12:12" x14ac:dyDescent="0.2">
      <c r="L1091"/>
    </row>
    <row r="1092" spans="12:12" x14ac:dyDescent="0.2">
      <c r="L1092"/>
    </row>
    <row r="1093" spans="12:12" x14ac:dyDescent="0.2">
      <c r="L1093"/>
    </row>
    <row r="1094" spans="12:12" x14ac:dyDescent="0.2">
      <c r="L1094"/>
    </row>
    <row r="1095" spans="12:12" x14ac:dyDescent="0.2">
      <c r="L1095"/>
    </row>
    <row r="1096" spans="12:12" x14ac:dyDescent="0.2">
      <c r="L1096"/>
    </row>
    <row r="1097" spans="12:12" x14ac:dyDescent="0.2">
      <c r="L1097"/>
    </row>
    <row r="1098" spans="12:12" x14ac:dyDescent="0.2">
      <c r="L1098"/>
    </row>
    <row r="1099" spans="12:12" x14ac:dyDescent="0.2">
      <c r="L1099"/>
    </row>
    <row r="1100" spans="12:12" x14ac:dyDescent="0.2">
      <c r="L1100"/>
    </row>
    <row r="1101" spans="12:12" x14ac:dyDescent="0.2">
      <c r="L1101"/>
    </row>
    <row r="1102" spans="12:12" x14ac:dyDescent="0.2">
      <c r="L1102"/>
    </row>
    <row r="1103" spans="12:12" x14ac:dyDescent="0.2">
      <c r="L1103"/>
    </row>
    <row r="1104" spans="12:12" x14ac:dyDescent="0.2">
      <c r="L1104"/>
    </row>
    <row r="1105" spans="12:12" x14ac:dyDescent="0.2">
      <c r="L1105"/>
    </row>
    <row r="1106" spans="12:12" x14ac:dyDescent="0.2">
      <c r="L1106"/>
    </row>
    <row r="1107" spans="12:12" x14ac:dyDescent="0.2">
      <c r="L1107"/>
    </row>
    <row r="1108" spans="12:12" x14ac:dyDescent="0.2">
      <c r="L1108"/>
    </row>
    <row r="1109" spans="12:12" x14ac:dyDescent="0.2">
      <c r="L1109"/>
    </row>
    <row r="1110" spans="12:12" x14ac:dyDescent="0.2">
      <c r="L1110"/>
    </row>
    <row r="1111" spans="12:12" x14ac:dyDescent="0.2">
      <c r="L1111"/>
    </row>
    <row r="1112" spans="12:12" x14ac:dyDescent="0.2">
      <c r="L1112"/>
    </row>
    <row r="1113" spans="12:12" x14ac:dyDescent="0.2">
      <c r="L1113"/>
    </row>
    <row r="1114" spans="12:12" x14ac:dyDescent="0.2">
      <c r="L1114"/>
    </row>
    <row r="1115" spans="12:12" x14ac:dyDescent="0.2">
      <c r="L1115"/>
    </row>
    <row r="1116" spans="12:12" x14ac:dyDescent="0.2">
      <c r="L1116"/>
    </row>
    <row r="1117" spans="12:12" x14ac:dyDescent="0.2">
      <c r="L1117"/>
    </row>
    <row r="1118" spans="12:12" x14ac:dyDescent="0.2">
      <c r="L1118"/>
    </row>
    <row r="1119" spans="12:12" x14ac:dyDescent="0.2">
      <c r="L1119"/>
    </row>
    <row r="1120" spans="12:12" x14ac:dyDescent="0.2">
      <c r="L1120"/>
    </row>
    <row r="1121" spans="12:12" x14ac:dyDescent="0.2">
      <c r="L1121"/>
    </row>
    <row r="1122" spans="12:12" x14ac:dyDescent="0.2">
      <c r="L1122"/>
    </row>
    <row r="1123" spans="12:12" x14ac:dyDescent="0.2">
      <c r="L1123"/>
    </row>
    <row r="1124" spans="12:12" x14ac:dyDescent="0.2">
      <c r="L1124"/>
    </row>
    <row r="1125" spans="12:12" x14ac:dyDescent="0.2">
      <c r="L1125"/>
    </row>
    <row r="1126" spans="12:12" x14ac:dyDescent="0.2">
      <c r="L1126"/>
    </row>
    <row r="1127" spans="12:12" x14ac:dyDescent="0.2">
      <c r="L1127"/>
    </row>
    <row r="1128" spans="12:12" x14ac:dyDescent="0.2">
      <c r="L1128"/>
    </row>
    <row r="1129" spans="12:12" x14ac:dyDescent="0.2">
      <c r="L1129"/>
    </row>
    <row r="1130" spans="12:12" x14ac:dyDescent="0.2">
      <c r="L1130"/>
    </row>
    <row r="1131" spans="12:12" x14ac:dyDescent="0.2">
      <c r="L1131"/>
    </row>
    <row r="1132" spans="12:12" x14ac:dyDescent="0.2">
      <c r="L1132"/>
    </row>
    <row r="1133" spans="12:12" x14ac:dyDescent="0.2">
      <c r="L1133"/>
    </row>
    <row r="1134" spans="12:12" x14ac:dyDescent="0.2">
      <c r="L1134"/>
    </row>
    <row r="1135" spans="12:12" x14ac:dyDescent="0.2">
      <c r="L1135"/>
    </row>
    <row r="1136" spans="12:12" x14ac:dyDescent="0.2">
      <c r="L1136"/>
    </row>
    <row r="1137" spans="12:12" x14ac:dyDescent="0.2">
      <c r="L1137"/>
    </row>
    <row r="1138" spans="12:12" x14ac:dyDescent="0.2">
      <c r="L1138"/>
    </row>
    <row r="1139" spans="12:12" x14ac:dyDescent="0.2">
      <c r="L1139"/>
    </row>
    <row r="1140" spans="12:12" x14ac:dyDescent="0.2">
      <c r="L1140"/>
    </row>
    <row r="1141" spans="12:12" x14ac:dyDescent="0.2">
      <c r="L1141"/>
    </row>
    <row r="1142" spans="12:12" x14ac:dyDescent="0.2">
      <c r="L1142"/>
    </row>
    <row r="1143" spans="12:12" x14ac:dyDescent="0.2">
      <c r="L1143"/>
    </row>
    <row r="1144" spans="12:12" x14ac:dyDescent="0.2">
      <c r="L1144"/>
    </row>
    <row r="1145" spans="12:12" x14ac:dyDescent="0.2">
      <c r="L1145"/>
    </row>
    <row r="1146" spans="12:12" x14ac:dyDescent="0.2">
      <c r="L1146"/>
    </row>
    <row r="1147" spans="12:12" x14ac:dyDescent="0.2">
      <c r="L1147"/>
    </row>
    <row r="1148" spans="12:12" x14ac:dyDescent="0.2">
      <c r="L1148"/>
    </row>
    <row r="1149" spans="12:12" x14ac:dyDescent="0.2">
      <c r="L1149"/>
    </row>
    <row r="1150" spans="12:12" x14ac:dyDescent="0.2">
      <c r="L1150"/>
    </row>
    <row r="1151" spans="12:12" x14ac:dyDescent="0.2">
      <c r="L1151"/>
    </row>
    <row r="1152" spans="12:12" x14ac:dyDescent="0.2">
      <c r="L1152"/>
    </row>
    <row r="1153" spans="12:12" x14ac:dyDescent="0.2">
      <c r="L1153"/>
    </row>
    <row r="1154" spans="12:12" x14ac:dyDescent="0.2">
      <c r="L1154"/>
    </row>
    <row r="1155" spans="12:12" x14ac:dyDescent="0.2">
      <c r="L1155"/>
    </row>
    <row r="1156" spans="12:12" x14ac:dyDescent="0.2">
      <c r="L1156"/>
    </row>
    <row r="1157" spans="12:12" x14ac:dyDescent="0.2">
      <c r="L1157"/>
    </row>
    <row r="1158" spans="12:12" x14ac:dyDescent="0.2">
      <c r="L1158"/>
    </row>
    <row r="1159" spans="12:12" x14ac:dyDescent="0.2">
      <c r="L1159"/>
    </row>
    <row r="1160" spans="12:12" x14ac:dyDescent="0.2">
      <c r="L1160"/>
    </row>
    <row r="1161" spans="12:12" x14ac:dyDescent="0.2">
      <c r="L1161"/>
    </row>
    <row r="1162" spans="12:12" x14ac:dyDescent="0.2">
      <c r="L1162"/>
    </row>
    <row r="1163" spans="12:12" x14ac:dyDescent="0.2">
      <c r="L1163"/>
    </row>
    <row r="1164" spans="12:12" x14ac:dyDescent="0.2">
      <c r="L1164"/>
    </row>
    <row r="1165" spans="12:12" x14ac:dyDescent="0.2">
      <c r="L1165"/>
    </row>
    <row r="1166" spans="12:12" x14ac:dyDescent="0.2">
      <c r="L1166"/>
    </row>
    <row r="1167" spans="12:12" x14ac:dyDescent="0.2">
      <c r="L1167"/>
    </row>
    <row r="1168" spans="12:12" x14ac:dyDescent="0.2">
      <c r="L1168"/>
    </row>
    <row r="1169" spans="12:12" x14ac:dyDescent="0.2">
      <c r="L1169"/>
    </row>
    <row r="1170" spans="12:12" x14ac:dyDescent="0.2">
      <c r="L1170"/>
    </row>
    <row r="1171" spans="12:12" x14ac:dyDescent="0.2">
      <c r="L1171"/>
    </row>
    <row r="1172" spans="12:12" x14ac:dyDescent="0.2">
      <c r="L1172"/>
    </row>
    <row r="1173" spans="12:12" x14ac:dyDescent="0.2">
      <c r="L1173"/>
    </row>
    <row r="1174" spans="12:12" x14ac:dyDescent="0.2">
      <c r="L1174"/>
    </row>
    <row r="1175" spans="12:12" x14ac:dyDescent="0.2">
      <c r="L1175"/>
    </row>
    <row r="1176" spans="12:12" x14ac:dyDescent="0.2">
      <c r="L1176"/>
    </row>
    <row r="1177" spans="12:12" x14ac:dyDescent="0.2">
      <c r="L1177"/>
    </row>
    <row r="1178" spans="12:12" x14ac:dyDescent="0.2">
      <c r="L1178"/>
    </row>
    <row r="1179" spans="12:12" x14ac:dyDescent="0.2">
      <c r="L1179"/>
    </row>
    <row r="1180" spans="12:12" x14ac:dyDescent="0.2">
      <c r="L1180"/>
    </row>
    <row r="1181" spans="12:12" x14ac:dyDescent="0.2">
      <c r="L1181"/>
    </row>
    <row r="1182" spans="12:12" x14ac:dyDescent="0.2">
      <c r="L1182"/>
    </row>
    <row r="1183" spans="12:12" x14ac:dyDescent="0.2">
      <c r="L1183"/>
    </row>
    <row r="1184" spans="12:12" x14ac:dyDescent="0.2">
      <c r="L1184"/>
    </row>
    <row r="1185" spans="12:12" x14ac:dyDescent="0.2">
      <c r="L1185"/>
    </row>
    <row r="1186" spans="12:12" x14ac:dyDescent="0.2">
      <c r="L1186"/>
    </row>
    <row r="1187" spans="12:12" x14ac:dyDescent="0.2">
      <c r="L1187"/>
    </row>
    <row r="1188" spans="12:12" x14ac:dyDescent="0.2">
      <c r="L1188"/>
    </row>
    <row r="1189" spans="12:12" x14ac:dyDescent="0.2">
      <c r="L1189"/>
    </row>
    <row r="1190" spans="12:12" x14ac:dyDescent="0.2">
      <c r="L1190"/>
    </row>
    <row r="1191" spans="12:12" x14ac:dyDescent="0.2">
      <c r="L1191"/>
    </row>
    <row r="1192" spans="12:12" x14ac:dyDescent="0.2">
      <c r="L1192"/>
    </row>
    <row r="1193" spans="12:12" x14ac:dyDescent="0.2">
      <c r="L1193"/>
    </row>
    <row r="1194" spans="12:12" x14ac:dyDescent="0.2">
      <c r="L1194"/>
    </row>
    <row r="1195" spans="12:12" x14ac:dyDescent="0.2">
      <c r="L1195"/>
    </row>
    <row r="1196" spans="12:12" x14ac:dyDescent="0.2">
      <c r="L1196"/>
    </row>
    <row r="1197" spans="12:12" x14ac:dyDescent="0.2">
      <c r="L1197"/>
    </row>
    <row r="1198" spans="12:12" x14ac:dyDescent="0.2">
      <c r="L1198"/>
    </row>
    <row r="1199" spans="12:12" x14ac:dyDescent="0.2">
      <c r="L1199"/>
    </row>
    <row r="1200" spans="12:12" x14ac:dyDescent="0.2">
      <c r="L1200"/>
    </row>
    <row r="1201" spans="12:12" x14ac:dyDescent="0.2">
      <c r="L1201"/>
    </row>
    <row r="1202" spans="12:12" x14ac:dyDescent="0.2">
      <c r="L1202"/>
    </row>
    <row r="1203" spans="12:12" x14ac:dyDescent="0.2">
      <c r="L1203"/>
    </row>
    <row r="1204" spans="12:12" x14ac:dyDescent="0.2">
      <c r="L1204"/>
    </row>
    <row r="1205" spans="12:12" x14ac:dyDescent="0.2">
      <c r="L1205"/>
    </row>
    <row r="1206" spans="12:12" x14ac:dyDescent="0.2">
      <c r="L1206"/>
    </row>
    <row r="1207" spans="12:12" x14ac:dyDescent="0.2">
      <c r="L1207"/>
    </row>
    <row r="1208" spans="12:12" x14ac:dyDescent="0.2">
      <c r="L1208"/>
    </row>
    <row r="1209" spans="12:12" x14ac:dyDescent="0.2">
      <c r="L1209"/>
    </row>
    <row r="1210" spans="12:12" x14ac:dyDescent="0.2">
      <c r="L1210"/>
    </row>
    <row r="1211" spans="12:12" x14ac:dyDescent="0.2">
      <c r="L1211"/>
    </row>
    <row r="1212" spans="12:12" x14ac:dyDescent="0.2">
      <c r="L1212"/>
    </row>
    <row r="1213" spans="12:12" x14ac:dyDescent="0.2">
      <c r="L1213"/>
    </row>
    <row r="1214" spans="12:12" x14ac:dyDescent="0.2">
      <c r="L1214"/>
    </row>
    <row r="1215" spans="12:12" x14ac:dyDescent="0.2">
      <c r="L1215"/>
    </row>
    <row r="1216" spans="12:12" x14ac:dyDescent="0.2">
      <c r="L1216"/>
    </row>
    <row r="1217" spans="12:12" x14ac:dyDescent="0.2">
      <c r="L1217"/>
    </row>
    <row r="1218" spans="12:12" x14ac:dyDescent="0.2">
      <c r="L1218"/>
    </row>
    <row r="1219" spans="12:12" x14ac:dyDescent="0.2">
      <c r="L1219"/>
    </row>
    <row r="1220" spans="12:12" x14ac:dyDescent="0.2">
      <c r="L1220"/>
    </row>
    <row r="1221" spans="12:12" x14ac:dyDescent="0.2">
      <c r="L1221"/>
    </row>
    <row r="1222" spans="12:12" x14ac:dyDescent="0.2">
      <c r="L1222"/>
    </row>
    <row r="1223" spans="12:12" x14ac:dyDescent="0.2">
      <c r="L1223"/>
    </row>
    <row r="1224" spans="12:12" x14ac:dyDescent="0.2">
      <c r="L1224"/>
    </row>
    <row r="1225" spans="12:12" x14ac:dyDescent="0.2">
      <c r="L1225"/>
    </row>
    <row r="1226" spans="12:12" x14ac:dyDescent="0.2">
      <c r="L1226"/>
    </row>
    <row r="1227" spans="12:12" x14ac:dyDescent="0.2">
      <c r="L1227"/>
    </row>
    <row r="1228" spans="12:12" x14ac:dyDescent="0.2">
      <c r="L1228"/>
    </row>
    <row r="1229" spans="12:12" x14ac:dyDescent="0.2">
      <c r="L1229"/>
    </row>
    <row r="1230" spans="12:12" x14ac:dyDescent="0.2">
      <c r="L1230"/>
    </row>
    <row r="1231" spans="12:12" x14ac:dyDescent="0.2">
      <c r="L1231"/>
    </row>
    <row r="1232" spans="12:12" x14ac:dyDescent="0.2">
      <c r="L1232"/>
    </row>
  </sheetData>
  <mergeCells count="5">
    <mergeCell ref="M37:M44"/>
    <mergeCell ref="B30:F30"/>
    <mergeCell ref="B3:J3"/>
    <mergeCell ref="K37:K44"/>
    <mergeCell ref="L37:L44"/>
  </mergeCells>
  <phoneticPr fontId="4" type="noConversion"/>
  <pageMargins left="0.25" right="0.25" top="1.28" bottom="0.52" header="0.5" footer="0.5"/>
  <pageSetup scale="68" firstPageNumber="19" orientation="landscape" useFirstPageNumber="1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6"/>
  <sheetViews>
    <sheetView workbookViewId="0"/>
  </sheetViews>
  <sheetFormatPr defaultRowHeight="12.75" x14ac:dyDescent="0.2"/>
  <cols>
    <col min="2" max="2" width="4.5703125" style="16" customWidth="1"/>
    <col min="3" max="3" width="18.28515625" style="8" customWidth="1"/>
    <col min="4" max="4" width="12" style="8" customWidth="1"/>
    <col min="5" max="5" width="14.28515625" style="8" bestFit="1" customWidth="1"/>
    <col min="6" max="6" width="19.5703125" style="10" customWidth="1"/>
    <col min="7" max="7" width="4.28515625" style="52" customWidth="1"/>
    <col min="8" max="8" width="36.28515625" style="52" customWidth="1"/>
    <col min="9" max="9" width="21.85546875" style="52" customWidth="1"/>
    <col min="10" max="10" width="14.140625" style="52" bestFit="1" customWidth="1"/>
    <col min="11" max="11" width="13.5703125" style="52" hidden="1" customWidth="1"/>
    <col min="12" max="12" width="3.5703125" style="52" customWidth="1"/>
    <col min="13" max="13" width="15.5703125" style="52" customWidth="1"/>
    <col min="14" max="14" width="20.42578125" style="52" bestFit="1" customWidth="1"/>
    <col min="15" max="15" width="5" style="8" customWidth="1"/>
    <col min="16" max="17" width="2.7109375" style="8" customWidth="1"/>
    <col min="18" max="18" width="31.42578125" style="8" customWidth="1"/>
    <col min="19" max="19" width="13.28515625" style="8" customWidth="1"/>
    <col min="20" max="20" width="22.85546875" style="8" bestFit="1" customWidth="1"/>
    <col min="21" max="21" width="14" style="8" customWidth="1"/>
    <col min="22" max="22" width="3.7109375" style="8" customWidth="1"/>
    <col min="23" max="23" width="14.85546875" style="8" customWidth="1"/>
    <col min="24" max="24" width="12.7109375" style="8" bestFit="1" customWidth="1"/>
    <col min="25" max="25" width="4.7109375" style="8" bestFit="1" customWidth="1"/>
    <col min="26" max="26" width="38.140625" bestFit="1" customWidth="1"/>
    <col min="27" max="27" width="16.5703125" bestFit="1" customWidth="1"/>
    <col min="28" max="28" width="16.5703125" customWidth="1"/>
    <col min="29" max="29" width="16.5703125" bestFit="1" customWidth="1"/>
    <col min="30" max="30" width="19" bestFit="1" customWidth="1"/>
    <col min="31" max="31" width="12.7109375" customWidth="1"/>
  </cols>
  <sheetData>
    <row r="1" spans="1:6" ht="15.75" x14ac:dyDescent="0.25">
      <c r="B1" s="1"/>
      <c r="F1" s="172" t="s">
        <v>212</v>
      </c>
    </row>
    <row r="2" spans="1:6" ht="15.75" x14ac:dyDescent="0.25">
      <c r="B2" s="1"/>
      <c r="F2" s="173" t="str">
        <f>+'3.2 _ Summaries'!L2</f>
        <v>Docket No. 16-057-03</v>
      </c>
    </row>
    <row r="3" spans="1:6" ht="15.75" x14ac:dyDescent="0.25">
      <c r="B3" s="1"/>
      <c r="F3" s="173" t="s">
        <v>543</v>
      </c>
    </row>
    <row r="4" spans="1:6" ht="15.75" x14ac:dyDescent="0.25">
      <c r="F4" s="173" t="s">
        <v>380</v>
      </c>
    </row>
    <row r="6" spans="1:6" ht="18" x14ac:dyDescent="0.25">
      <c r="B6" s="899" t="s">
        <v>110</v>
      </c>
      <c r="C6" s="899"/>
      <c r="D6" s="899"/>
      <c r="E6" s="899"/>
    </row>
    <row r="7" spans="1:6" x14ac:dyDescent="0.2">
      <c r="B7" s="882" t="s">
        <v>179</v>
      </c>
      <c r="C7" s="882"/>
      <c r="D7" s="882"/>
      <c r="E7" s="882"/>
    </row>
    <row r="8" spans="1:6" x14ac:dyDescent="0.2">
      <c r="A8" s="275"/>
      <c r="B8" s="11"/>
      <c r="C8" s="11"/>
      <c r="D8" s="11"/>
      <c r="E8" s="564">
        <v>43070</v>
      </c>
    </row>
    <row r="9" spans="1:6" ht="21" customHeight="1" thickBot="1" x14ac:dyDescent="0.25">
      <c r="A9" s="275"/>
      <c r="B9" s="14"/>
      <c r="C9" s="560"/>
      <c r="D9" s="560"/>
      <c r="E9" s="560" t="s">
        <v>0</v>
      </c>
    </row>
    <row r="10" spans="1:6" x14ac:dyDescent="0.2">
      <c r="A10" s="275"/>
      <c r="B10" s="14"/>
      <c r="C10" s="11"/>
      <c r="D10" s="11"/>
      <c r="E10" s="204"/>
    </row>
    <row r="11" spans="1:6" x14ac:dyDescent="0.2">
      <c r="A11" s="275"/>
      <c r="B11" s="14">
        <v>1</v>
      </c>
      <c r="C11" s="11" t="s">
        <v>226</v>
      </c>
      <c r="D11" s="11"/>
      <c r="E11" s="515">
        <v>-2126200.3127344493</v>
      </c>
    </row>
    <row r="12" spans="1:6" x14ac:dyDescent="0.2">
      <c r="A12" s="275"/>
      <c r="B12" s="14"/>
      <c r="C12" s="11"/>
      <c r="D12" s="11"/>
      <c r="E12" s="515"/>
    </row>
    <row r="13" spans="1:6" x14ac:dyDescent="0.2">
      <c r="A13" s="275"/>
      <c r="B13" s="14">
        <v>2</v>
      </c>
      <c r="C13" s="11" t="s">
        <v>227</v>
      </c>
      <c r="D13" s="11"/>
      <c r="E13" s="515">
        <v>-823822.35458631255</v>
      </c>
    </row>
    <row r="14" spans="1:6" x14ac:dyDescent="0.2">
      <c r="A14" s="275"/>
      <c r="B14" s="14"/>
      <c r="C14" s="11"/>
      <c r="D14" s="11"/>
      <c r="E14" s="204"/>
    </row>
    <row r="15" spans="1:6" x14ac:dyDescent="0.2">
      <c r="A15" s="275"/>
      <c r="B15" s="14"/>
      <c r="C15" s="11"/>
      <c r="D15" s="11"/>
      <c r="E15" s="204"/>
    </row>
    <row r="16" spans="1:6" x14ac:dyDescent="0.2">
      <c r="A16" s="275"/>
      <c r="B16" s="14">
        <v>3</v>
      </c>
      <c r="C16" s="11" t="s">
        <v>28</v>
      </c>
      <c r="D16" s="52"/>
      <c r="E16" s="508">
        <f>SUM(E11:E13)</f>
        <v>-2950022.6673207618</v>
      </c>
    </row>
    <row r="17" spans="1:5" x14ac:dyDescent="0.2">
      <c r="A17" s="275"/>
      <c r="B17" s="14"/>
      <c r="C17" s="344"/>
      <c r="D17" s="344"/>
      <c r="E17" s="344"/>
    </row>
    <row r="18" spans="1:5" x14ac:dyDescent="0.2">
      <c r="A18" s="275"/>
      <c r="B18" s="203">
        <v>4</v>
      </c>
      <c r="C18" s="565" t="s">
        <v>27</v>
      </c>
      <c r="D18" s="204"/>
      <c r="E18" s="566">
        <v>-2850939.9736337857</v>
      </c>
    </row>
    <row r="19" spans="1:5" x14ac:dyDescent="0.2">
      <c r="A19" s="275"/>
      <c r="B19" s="14">
        <v>5</v>
      </c>
      <c r="C19" s="272" t="s">
        <v>26</v>
      </c>
      <c r="D19" s="567"/>
      <c r="E19" s="566">
        <v>-99082.693686976258</v>
      </c>
    </row>
    <row r="20" spans="1:5" x14ac:dyDescent="0.2">
      <c r="A20" s="275"/>
      <c r="B20" s="568"/>
      <c r="C20" s="439"/>
      <c r="D20" s="11"/>
      <c r="E20" s="11"/>
    </row>
    <row r="21" spans="1:5" x14ac:dyDescent="0.2">
      <c r="A21" s="275"/>
      <c r="B21" s="568" t="s">
        <v>180</v>
      </c>
      <c r="C21" s="439" t="s">
        <v>546</v>
      </c>
      <c r="D21" s="11"/>
      <c r="E21" s="11"/>
    </row>
    <row r="22" spans="1:5" x14ac:dyDescent="0.2">
      <c r="A22" s="275"/>
      <c r="B22" s="14" t="s">
        <v>181</v>
      </c>
      <c r="C22" s="439" t="s">
        <v>547</v>
      </c>
      <c r="D22" s="439"/>
      <c r="E22" s="11"/>
    </row>
    <row r="23" spans="1:5" ht="15" x14ac:dyDescent="0.2">
      <c r="B23" s="134"/>
      <c r="C23" s="129"/>
      <c r="D23" s="129"/>
      <c r="E23" s="129"/>
    </row>
    <row r="24" spans="1:5" x14ac:dyDescent="0.2">
      <c r="C24" s="81"/>
    </row>
    <row r="26" spans="1:5" x14ac:dyDescent="0.2">
      <c r="C26" s="49"/>
    </row>
    <row r="30" spans="1:5" x14ac:dyDescent="0.2">
      <c r="B30" s="82"/>
    </row>
    <row r="42" spans="33:33" x14ac:dyDescent="0.2">
      <c r="AG42" s="118"/>
    </row>
    <row r="43" spans="33:33" x14ac:dyDescent="0.2">
      <c r="AG43" s="106"/>
    </row>
    <row r="52" spans="6:30" x14ac:dyDescent="0.2">
      <c r="F52" s="16"/>
      <c r="O52"/>
      <c r="P52"/>
      <c r="Q52"/>
      <c r="R52"/>
      <c r="S52"/>
      <c r="T52"/>
      <c r="U52"/>
      <c r="V52"/>
      <c r="W52"/>
      <c r="X52"/>
      <c r="Y52"/>
      <c r="Z52" s="8"/>
      <c r="AA52" s="8"/>
      <c r="AB52" s="8"/>
      <c r="AC52" s="8"/>
      <c r="AD52" s="8"/>
    </row>
    <row r="53" spans="6:30" x14ac:dyDescent="0.2">
      <c r="F53" s="16"/>
      <c r="O53"/>
      <c r="P53"/>
      <c r="Q53"/>
      <c r="R53"/>
      <c r="S53"/>
      <c r="T53"/>
      <c r="U53"/>
      <c r="V53"/>
      <c r="W53"/>
      <c r="X53"/>
      <c r="Y53"/>
      <c r="Z53" s="8"/>
      <c r="AA53" s="8"/>
      <c r="AB53" s="8"/>
      <c r="AC53" s="8"/>
      <c r="AD53" s="8"/>
    </row>
    <row r="54" spans="6:30" x14ac:dyDescent="0.2">
      <c r="F54" s="16"/>
      <c r="O54"/>
      <c r="P54"/>
      <c r="Q54"/>
      <c r="R54"/>
      <c r="S54"/>
      <c r="T54"/>
      <c r="U54"/>
      <c r="V54"/>
      <c r="W54"/>
      <c r="X54"/>
      <c r="Y54"/>
      <c r="Z54" s="8"/>
      <c r="AA54" s="8"/>
      <c r="AB54" s="8"/>
      <c r="AC54" s="8"/>
      <c r="AD54" s="8"/>
    </row>
    <row r="55" spans="6:30" x14ac:dyDescent="0.2">
      <c r="F55" s="16"/>
      <c r="O55"/>
      <c r="P55"/>
      <c r="Q55"/>
      <c r="R55"/>
      <c r="S55"/>
      <c r="T55"/>
      <c r="U55"/>
      <c r="V55"/>
      <c r="W55"/>
      <c r="X55"/>
      <c r="Y55"/>
    </row>
    <row r="56" spans="6:30" x14ac:dyDescent="0.2">
      <c r="F56" s="16"/>
      <c r="O56"/>
      <c r="P56"/>
      <c r="Q56"/>
      <c r="R56"/>
      <c r="S56"/>
      <c r="T56"/>
      <c r="U56"/>
      <c r="V56"/>
      <c r="W56"/>
      <c r="X56"/>
      <c r="Y56"/>
    </row>
    <row r="57" spans="6:30" x14ac:dyDescent="0.2">
      <c r="F57" s="16"/>
      <c r="O57"/>
      <c r="P57"/>
      <c r="Q57"/>
      <c r="R57"/>
      <c r="S57"/>
      <c r="T57"/>
      <c r="U57"/>
      <c r="V57"/>
      <c r="W57"/>
      <c r="X57"/>
      <c r="Y57"/>
    </row>
    <row r="58" spans="6:30" x14ac:dyDescent="0.2">
      <c r="F58" s="16"/>
    </row>
    <row r="59" spans="6:30" x14ac:dyDescent="0.2">
      <c r="F59" s="16"/>
      <c r="W59" s="53"/>
    </row>
    <row r="60" spans="6:30" x14ac:dyDescent="0.2">
      <c r="F60" s="16"/>
      <c r="W60" s="13"/>
      <c r="X60" s="13"/>
      <c r="Y60" s="13"/>
    </row>
    <row r="61" spans="6:30" x14ac:dyDescent="0.2">
      <c r="F61" s="16"/>
      <c r="W61" s="13"/>
      <c r="X61" s="13"/>
      <c r="Y61" s="13"/>
    </row>
    <row r="62" spans="6:30" x14ac:dyDescent="0.2">
      <c r="F62" s="16"/>
    </row>
    <row r="63" spans="6:30" x14ac:dyDescent="0.2">
      <c r="F63" s="16"/>
    </row>
    <row r="64" spans="6:30" x14ac:dyDescent="0.2">
      <c r="F64" s="16"/>
    </row>
    <row r="65" spans="6:15" x14ac:dyDescent="0.2">
      <c r="F65" s="16"/>
    </row>
    <row r="66" spans="6:15" x14ac:dyDescent="0.2">
      <c r="F66" s="16"/>
    </row>
    <row r="67" spans="6:15" x14ac:dyDescent="0.2">
      <c r="F67" s="16"/>
    </row>
    <row r="68" spans="6:15" x14ac:dyDescent="0.2">
      <c r="F68" s="16"/>
      <c r="M68" s="66"/>
    </row>
    <row r="69" spans="6:15" x14ac:dyDescent="0.2">
      <c r="F69" s="16"/>
    </row>
    <row r="70" spans="6:15" x14ac:dyDescent="0.2">
      <c r="F70" s="16"/>
    </row>
    <row r="71" spans="6:15" x14ac:dyDescent="0.2">
      <c r="F71" s="16"/>
    </row>
    <row r="72" spans="6:15" x14ac:dyDescent="0.2">
      <c r="F72" s="16"/>
    </row>
    <row r="73" spans="6:15" x14ac:dyDescent="0.2">
      <c r="F73" s="16"/>
    </row>
    <row r="74" spans="6:15" x14ac:dyDescent="0.2">
      <c r="F74" s="16"/>
    </row>
    <row r="75" spans="6:15" x14ac:dyDescent="0.2">
      <c r="F75" s="16"/>
    </row>
    <row r="76" spans="6:15" x14ac:dyDescent="0.2">
      <c r="F76" s="16"/>
    </row>
    <row r="77" spans="6:15" x14ac:dyDescent="0.2">
      <c r="F77" s="16"/>
      <c r="O77" s="67"/>
    </row>
    <row r="78" spans="6:15" x14ac:dyDescent="0.2">
      <c r="F78" s="16"/>
      <c r="O78" s="67"/>
    </row>
    <row r="79" spans="6:15" x14ac:dyDescent="0.2">
      <c r="F79" s="16"/>
      <c r="O79" s="67"/>
    </row>
    <row r="80" spans="6:15" x14ac:dyDescent="0.2">
      <c r="F80" s="16"/>
      <c r="O80" s="67"/>
    </row>
    <row r="81" spans="6:15" x14ac:dyDescent="0.2">
      <c r="F81" s="16"/>
      <c r="O81" s="67"/>
    </row>
    <row r="82" spans="6:15" x14ac:dyDescent="0.2">
      <c r="F82" s="16"/>
      <c r="O82" s="67"/>
    </row>
    <row r="83" spans="6:15" x14ac:dyDescent="0.2">
      <c r="F83" s="16"/>
      <c r="O83" s="67"/>
    </row>
    <row r="84" spans="6:15" x14ac:dyDescent="0.2">
      <c r="F84" s="16"/>
      <c r="O84" s="55"/>
    </row>
    <row r="85" spans="6:15" x14ac:dyDescent="0.2">
      <c r="F85" s="16"/>
      <c r="O85" s="55"/>
    </row>
    <row r="86" spans="6:15" x14ac:dyDescent="0.2">
      <c r="F86" s="16"/>
      <c r="O86" s="55"/>
    </row>
    <row r="87" spans="6:15" x14ac:dyDescent="0.2">
      <c r="F87" s="16"/>
      <c r="O87" s="55"/>
    </row>
    <row r="88" spans="6:15" x14ac:dyDescent="0.2">
      <c r="F88" s="16"/>
      <c r="O88" s="55"/>
    </row>
    <row r="89" spans="6:15" x14ac:dyDescent="0.2">
      <c r="F89" s="16"/>
      <c r="O89" s="55"/>
    </row>
    <row r="90" spans="6:15" x14ac:dyDescent="0.2">
      <c r="F90" s="16"/>
      <c r="O90" s="55"/>
    </row>
    <row r="91" spans="6:15" x14ac:dyDescent="0.2">
      <c r="F91" s="16"/>
      <c r="O91" s="55"/>
    </row>
    <row r="92" spans="6:15" ht="13.5" customHeight="1" x14ac:dyDescent="0.2">
      <c r="F92" s="16"/>
      <c r="O92" s="55"/>
    </row>
    <row r="93" spans="6:15" ht="20.25" customHeight="1" x14ac:dyDescent="0.2">
      <c r="F93" s="16"/>
      <c r="O93" s="55"/>
    </row>
    <row r="94" spans="6:15" x14ac:dyDescent="0.2">
      <c r="F94" s="16"/>
      <c r="O94" s="55"/>
    </row>
    <row r="95" spans="6:15" x14ac:dyDescent="0.2">
      <c r="F95" s="16"/>
      <c r="O95" s="55"/>
    </row>
    <row r="96" spans="6:15" x14ac:dyDescent="0.2">
      <c r="F96" s="16"/>
      <c r="O96" s="55"/>
    </row>
    <row r="97" spans="6:22" x14ac:dyDescent="0.2">
      <c r="F97" s="16"/>
      <c r="O97" s="55"/>
    </row>
    <row r="98" spans="6:22" x14ac:dyDescent="0.2">
      <c r="F98" s="16"/>
      <c r="O98" s="55"/>
    </row>
    <row r="99" spans="6:22" x14ac:dyDescent="0.2">
      <c r="F99" s="16"/>
      <c r="O99" s="55"/>
    </row>
    <row r="100" spans="6:22" x14ac:dyDescent="0.2">
      <c r="F100" s="16"/>
      <c r="O100" s="55"/>
    </row>
    <row r="101" spans="6:22" x14ac:dyDescent="0.2">
      <c r="F101" s="16"/>
      <c r="O101" s="67"/>
      <c r="S101" s="59"/>
      <c r="U101" s="58"/>
      <c r="V101" s="58"/>
    </row>
    <row r="102" spans="6:22" x14ac:dyDescent="0.2">
      <c r="F102" s="16"/>
      <c r="O102" s="67"/>
      <c r="S102" s="59"/>
    </row>
    <row r="103" spans="6:22" x14ac:dyDescent="0.2">
      <c r="F103" s="16"/>
      <c r="O103" s="67"/>
    </row>
    <row r="104" spans="6:22" x14ac:dyDescent="0.2">
      <c r="F104" s="16"/>
      <c r="O104" s="67"/>
    </row>
    <row r="105" spans="6:22" x14ac:dyDescent="0.2">
      <c r="F105" s="16"/>
      <c r="O105" s="67"/>
    </row>
    <row r="106" spans="6:22" x14ac:dyDescent="0.2">
      <c r="F106" s="16"/>
      <c r="O106" s="55"/>
    </row>
    <row r="107" spans="6:22" x14ac:dyDescent="0.2">
      <c r="F107" s="16"/>
      <c r="O107" s="55"/>
    </row>
    <row r="108" spans="6:22" x14ac:dyDescent="0.2">
      <c r="F108" s="16"/>
      <c r="O108" s="55"/>
    </row>
    <row r="109" spans="6:22" x14ac:dyDescent="0.2">
      <c r="F109" s="16"/>
      <c r="O109" s="55"/>
    </row>
    <row r="110" spans="6:22" x14ac:dyDescent="0.2">
      <c r="F110" s="16"/>
    </row>
    <row r="111" spans="6:22" x14ac:dyDescent="0.2">
      <c r="F111" s="16"/>
    </row>
    <row r="112" spans="6:22" x14ac:dyDescent="0.2">
      <c r="F112" s="16"/>
    </row>
    <row r="113" spans="6:15" x14ac:dyDescent="0.2">
      <c r="F113" s="16"/>
    </row>
    <row r="114" spans="6:15" x14ac:dyDescent="0.2">
      <c r="F114" s="16"/>
    </row>
    <row r="115" spans="6:15" x14ac:dyDescent="0.2">
      <c r="F115" s="16"/>
    </row>
    <row r="116" spans="6:15" x14ac:dyDescent="0.2">
      <c r="F116" s="16"/>
    </row>
    <row r="117" spans="6:15" x14ac:dyDescent="0.2">
      <c r="F117" s="16"/>
    </row>
    <row r="118" spans="6:15" x14ac:dyDescent="0.2">
      <c r="F118" s="16"/>
    </row>
    <row r="119" spans="6:15" x14ac:dyDescent="0.2">
      <c r="F119" s="16"/>
    </row>
    <row r="120" spans="6:15" x14ac:dyDescent="0.2">
      <c r="F120" s="16"/>
    </row>
    <row r="121" spans="6:15" x14ac:dyDescent="0.2">
      <c r="F121" s="16"/>
    </row>
    <row r="122" spans="6:15" x14ac:dyDescent="0.2">
      <c r="F122" s="16"/>
    </row>
    <row r="123" spans="6:15" x14ac:dyDescent="0.2">
      <c r="F123" s="16"/>
    </row>
    <row r="124" spans="6:15" x14ac:dyDescent="0.2">
      <c r="F124" s="16"/>
    </row>
    <row r="125" spans="6:15" x14ac:dyDescent="0.2">
      <c r="F125" s="16"/>
      <c r="O125" s="7"/>
    </row>
    <row r="126" spans="6:15" x14ac:dyDescent="0.2">
      <c r="F126" s="16"/>
      <c r="O126" s="7"/>
    </row>
    <row r="127" spans="6:15" x14ac:dyDescent="0.2">
      <c r="F127" s="16"/>
      <c r="O127" s="7"/>
    </row>
    <row r="128" spans="6:15" x14ac:dyDescent="0.2">
      <c r="F128" s="16"/>
    </row>
    <row r="129" spans="6:15" x14ac:dyDescent="0.2">
      <c r="F129" s="16"/>
    </row>
    <row r="130" spans="6:15" x14ac:dyDescent="0.2">
      <c r="F130" s="16"/>
      <c r="O130" s="59"/>
    </row>
    <row r="131" spans="6:15" x14ac:dyDescent="0.2">
      <c r="F131" s="16"/>
    </row>
    <row r="132" spans="6:15" x14ac:dyDescent="0.2">
      <c r="F132" s="16"/>
      <c r="O132" s="7"/>
    </row>
    <row r="133" spans="6:15" x14ac:dyDescent="0.2">
      <c r="F133" s="16"/>
    </row>
    <row r="134" spans="6:15" x14ac:dyDescent="0.2">
      <c r="F134" s="16"/>
    </row>
    <row r="135" spans="6:15" x14ac:dyDescent="0.2">
      <c r="F135" s="16"/>
    </row>
    <row r="136" spans="6:15" x14ac:dyDescent="0.2">
      <c r="F136" s="16"/>
    </row>
    <row r="137" spans="6:15" x14ac:dyDescent="0.2">
      <c r="F137" s="16"/>
    </row>
    <row r="138" spans="6:15" x14ac:dyDescent="0.2">
      <c r="F138" s="16"/>
    </row>
    <row r="139" spans="6:15" x14ac:dyDescent="0.2">
      <c r="F139" s="16"/>
    </row>
    <row r="140" spans="6:15" x14ac:dyDescent="0.2">
      <c r="F140" s="16"/>
    </row>
    <row r="141" spans="6:15" x14ac:dyDescent="0.2">
      <c r="F141" s="16"/>
    </row>
    <row r="142" spans="6:15" x14ac:dyDescent="0.2">
      <c r="F142" s="16"/>
    </row>
    <row r="143" spans="6:15" x14ac:dyDescent="0.2">
      <c r="F143" s="16"/>
    </row>
    <row r="144" spans="6:15" x14ac:dyDescent="0.2">
      <c r="F144" s="16"/>
    </row>
    <row r="145" spans="6:6" x14ac:dyDescent="0.2">
      <c r="F145" s="16"/>
    </row>
    <row r="146" spans="6:6" x14ac:dyDescent="0.2">
      <c r="F146" s="16"/>
    </row>
  </sheetData>
  <mergeCells count="2">
    <mergeCell ref="B6:E6"/>
    <mergeCell ref="B7:E7"/>
  </mergeCells>
  <phoneticPr fontId="4" type="noConversion"/>
  <printOptions horizontalCentered="1"/>
  <pageMargins left="1.9" right="0.25" top="0.22" bottom="1" header="0.17" footer="0.5"/>
  <pageSetup firstPageNumber="21" orientation="portrait" useFirstPageNumber="1" horizontalDpi="1200" verticalDpi="1200" r:id="rId1"/>
  <headerFooter alignWithMargins="0"/>
  <colBreaks count="2" manualBreakCount="2">
    <brk id="14" max="50" man="1"/>
    <brk id="24" max="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</xdr:row>
                    <xdr:rowOff>57150</xdr:rowOff>
                  </from>
                  <to>
                    <xdr:col>0</xdr:col>
                    <xdr:colOff>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" workbookViewId="0">
      <selection activeCell="D28" sqref="D28"/>
    </sheetView>
  </sheetViews>
  <sheetFormatPr defaultRowHeight="12.75" x14ac:dyDescent="0.2"/>
  <cols>
    <col min="1" max="1" width="3.42578125" customWidth="1"/>
    <col min="4" max="4" width="37.7109375" customWidth="1"/>
    <col min="5" max="5" width="15.28515625" bestFit="1" customWidth="1"/>
    <col min="6" max="6" width="3.7109375" bestFit="1" customWidth="1"/>
    <col min="7" max="7" width="12.28515625" customWidth="1"/>
    <col min="8" max="8" width="15.42578125" customWidth="1"/>
    <col min="9" max="9" width="15.5703125" customWidth="1"/>
  </cols>
  <sheetData>
    <row r="1" spans="1:11" ht="15.75" x14ac:dyDescent="0.25">
      <c r="A1" s="16"/>
      <c r="B1" s="52"/>
      <c r="C1" s="52"/>
      <c r="D1" s="52"/>
      <c r="E1" s="52"/>
      <c r="F1" s="52"/>
      <c r="G1" s="52"/>
      <c r="H1" s="172" t="s">
        <v>212</v>
      </c>
    </row>
    <row r="2" spans="1:11" ht="15.75" x14ac:dyDescent="0.25">
      <c r="A2" s="16"/>
      <c r="B2" s="52"/>
      <c r="C2" s="52"/>
      <c r="D2" s="52"/>
      <c r="E2" s="52"/>
      <c r="F2" s="52"/>
      <c r="G2" s="52"/>
      <c r="H2" s="173" t="str">
        <f>+'3.2 _ Summaries'!L2</f>
        <v>Docket No. 16-057-03</v>
      </c>
    </row>
    <row r="3" spans="1:11" ht="15.75" x14ac:dyDescent="0.25">
      <c r="A3" s="16"/>
      <c r="B3" s="52"/>
      <c r="C3" s="52"/>
      <c r="D3" s="52"/>
      <c r="E3" s="52"/>
      <c r="F3" s="52"/>
      <c r="G3" s="52"/>
      <c r="H3" s="173" t="s">
        <v>543</v>
      </c>
    </row>
    <row r="4" spans="1:11" ht="15.75" x14ac:dyDescent="0.25">
      <c r="A4" s="16"/>
      <c r="B4" s="52"/>
      <c r="C4" s="52"/>
      <c r="D4" s="52"/>
      <c r="E4" s="52"/>
      <c r="F4" s="52"/>
      <c r="G4" s="52"/>
      <c r="H4" s="173" t="s">
        <v>381</v>
      </c>
    </row>
    <row r="5" spans="1:11" ht="26.25" x14ac:dyDescent="0.4">
      <c r="A5" s="898" t="s">
        <v>112</v>
      </c>
      <c r="B5" s="898"/>
      <c r="C5" s="898"/>
      <c r="D5" s="898"/>
      <c r="E5" s="898"/>
      <c r="F5" s="898"/>
      <c r="G5" s="898"/>
      <c r="H5" s="898"/>
    </row>
    <row r="6" spans="1:11" ht="18" x14ac:dyDescent="0.25">
      <c r="A6" s="899"/>
      <c r="B6" s="899"/>
      <c r="C6" s="899"/>
      <c r="D6" s="899"/>
      <c r="E6" s="899"/>
      <c r="F6" s="899"/>
      <c r="G6" s="899"/>
      <c r="H6" s="899"/>
    </row>
    <row r="7" spans="1:11" ht="18" x14ac:dyDescent="0.25">
      <c r="A7" s="899"/>
      <c r="B7" s="899"/>
      <c r="C7" s="899"/>
      <c r="D7" s="899"/>
      <c r="E7" s="899"/>
      <c r="F7" s="899"/>
      <c r="G7" s="899"/>
      <c r="H7" s="899"/>
    </row>
    <row r="8" spans="1:11" x14ac:dyDescent="0.2">
      <c r="A8" s="97"/>
      <c r="B8" s="180"/>
      <c r="C8" s="181" t="s">
        <v>0</v>
      </c>
      <c r="D8" s="181"/>
      <c r="E8" s="181" t="s">
        <v>1</v>
      </c>
      <c r="F8" s="181"/>
      <c r="G8" s="181" t="s">
        <v>205</v>
      </c>
      <c r="H8" s="181" t="s">
        <v>204</v>
      </c>
    </row>
    <row r="9" spans="1:11" x14ac:dyDescent="0.2">
      <c r="A9" s="182"/>
      <c r="B9" s="182"/>
      <c r="C9" s="182"/>
      <c r="D9" s="182"/>
      <c r="E9" s="183" t="s">
        <v>113</v>
      </c>
      <c r="F9" s="184"/>
      <c r="G9" s="182"/>
      <c r="H9" s="183" t="s">
        <v>116</v>
      </c>
      <c r="I9" s="8"/>
      <c r="J9" s="8"/>
      <c r="K9" s="8"/>
    </row>
    <row r="10" spans="1:11" ht="13.5" thickBot="1" x14ac:dyDescent="0.25">
      <c r="A10" s="185"/>
      <c r="B10" s="186"/>
      <c r="C10" s="186"/>
      <c r="D10" s="186"/>
      <c r="E10" s="187" t="s">
        <v>117</v>
      </c>
      <c r="F10" s="187"/>
      <c r="G10" s="187" t="s">
        <v>118</v>
      </c>
      <c r="H10" s="187" t="s">
        <v>6</v>
      </c>
      <c r="I10" s="8"/>
      <c r="J10" s="8"/>
      <c r="K10" s="8"/>
    </row>
    <row r="11" spans="1:11" x14ac:dyDescent="0.2">
      <c r="A11" s="185">
        <v>1</v>
      </c>
      <c r="B11" s="188" t="s">
        <v>121</v>
      </c>
      <c r="C11" s="182"/>
      <c r="D11" s="182"/>
      <c r="E11" s="183"/>
      <c r="F11" s="189"/>
      <c r="G11" s="182"/>
      <c r="H11" s="182"/>
      <c r="I11" s="8"/>
      <c r="J11" s="8"/>
      <c r="K11" s="8"/>
    </row>
    <row r="12" spans="1:11" x14ac:dyDescent="0.2">
      <c r="A12" s="185">
        <v>2</v>
      </c>
      <c r="B12" s="182"/>
      <c r="C12" s="190" t="s">
        <v>124</v>
      </c>
      <c r="D12" s="190"/>
      <c r="E12" s="189">
        <v>0.49407459572716289</v>
      </c>
      <c r="F12" s="191" t="s">
        <v>180</v>
      </c>
      <c r="G12" s="508">
        <v>1704825.2480028633</v>
      </c>
      <c r="H12" s="508">
        <v>-1704825.2480028633</v>
      </c>
      <c r="I12" s="8"/>
      <c r="J12" s="8"/>
      <c r="K12" s="8"/>
    </row>
    <row r="13" spans="1:11" x14ac:dyDescent="0.2">
      <c r="A13" s="185">
        <v>3</v>
      </c>
      <c r="B13" s="182"/>
      <c r="C13" s="190" t="s">
        <v>125</v>
      </c>
      <c r="D13" s="190"/>
      <c r="E13" s="189">
        <v>0.50592540427283705</v>
      </c>
      <c r="F13" s="191" t="s">
        <v>181</v>
      </c>
      <c r="G13" s="508">
        <v>1745716.9631257153</v>
      </c>
      <c r="H13" s="508">
        <v>0</v>
      </c>
      <c r="I13" s="8"/>
      <c r="J13" s="8"/>
      <c r="K13" s="8"/>
    </row>
    <row r="14" spans="1:11" x14ac:dyDescent="0.2">
      <c r="A14" s="185">
        <v>4</v>
      </c>
      <c r="B14" s="182"/>
      <c r="C14" s="193" t="s">
        <v>126</v>
      </c>
      <c r="D14" s="182"/>
      <c r="E14" s="189">
        <v>1</v>
      </c>
      <c r="F14" s="56"/>
      <c r="G14" s="56">
        <f>SUM(G12:G13)</f>
        <v>3450542.2111285785</v>
      </c>
      <c r="H14" s="194">
        <f>SUM(H12:H13)</f>
        <v>-1704825.2480028633</v>
      </c>
      <c r="I14" s="8"/>
      <c r="J14" s="8"/>
      <c r="K14" s="8"/>
    </row>
    <row r="15" spans="1:11" x14ac:dyDescent="0.2">
      <c r="A15" s="185">
        <v>5</v>
      </c>
      <c r="B15" s="182"/>
      <c r="C15" s="347" t="s">
        <v>411</v>
      </c>
      <c r="D15" s="182"/>
      <c r="E15" s="189"/>
      <c r="F15" s="64"/>
      <c r="G15" s="64"/>
      <c r="H15" s="195">
        <v>-2446595.3299999991</v>
      </c>
      <c r="I15" s="8"/>
      <c r="J15" s="8"/>
      <c r="K15" s="8"/>
    </row>
    <row r="16" spans="1:11" x14ac:dyDescent="0.2">
      <c r="A16" s="185">
        <v>6</v>
      </c>
      <c r="B16" s="78"/>
      <c r="C16" s="196"/>
      <c r="D16" s="182"/>
      <c r="E16" s="182"/>
      <c r="F16" s="197"/>
      <c r="G16" s="192"/>
      <c r="H16" s="72"/>
      <c r="I16" s="8"/>
      <c r="J16" s="8"/>
      <c r="K16" s="8"/>
    </row>
    <row r="17" spans="1:11" x14ac:dyDescent="0.2">
      <c r="A17" s="185">
        <v>7</v>
      </c>
      <c r="B17" s="190"/>
      <c r="C17" s="182"/>
      <c r="D17" s="182"/>
      <c r="E17" s="182"/>
      <c r="F17" s="197"/>
      <c r="G17" s="192"/>
      <c r="H17" s="195"/>
      <c r="I17" s="8"/>
      <c r="J17" s="8"/>
      <c r="K17" s="8"/>
    </row>
    <row r="18" spans="1:11" x14ac:dyDescent="0.2">
      <c r="A18" s="185">
        <v>8</v>
      </c>
      <c r="B18" s="190"/>
      <c r="C18" s="190" t="s">
        <v>129</v>
      </c>
      <c r="D18" s="182"/>
      <c r="E18" s="189">
        <v>0</v>
      </c>
      <c r="F18" s="191" t="s">
        <v>184</v>
      </c>
      <c r="G18" s="192">
        <v>0</v>
      </c>
      <c r="H18" s="192">
        <v>0</v>
      </c>
      <c r="I18" s="8"/>
      <c r="J18" s="8"/>
      <c r="K18" s="8"/>
    </row>
    <row r="19" spans="1:11" x14ac:dyDescent="0.2">
      <c r="A19" s="185">
        <v>9</v>
      </c>
      <c r="B19" s="182"/>
      <c r="C19" s="190" t="s">
        <v>130</v>
      </c>
      <c r="D19" s="198"/>
      <c r="E19" s="189">
        <v>1</v>
      </c>
      <c r="F19" s="191" t="s">
        <v>185</v>
      </c>
      <c r="G19" s="192">
        <v>1919957.4388714207</v>
      </c>
      <c r="H19" s="199"/>
      <c r="I19" s="8"/>
      <c r="J19" s="8"/>
      <c r="K19" s="8"/>
    </row>
    <row r="20" spans="1:11" x14ac:dyDescent="0.2">
      <c r="A20" s="185">
        <v>10</v>
      </c>
      <c r="B20" s="182"/>
      <c r="C20" s="193" t="s">
        <v>132</v>
      </c>
      <c r="D20" s="78"/>
      <c r="E20" s="189">
        <v>1</v>
      </c>
      <c r="F20" s="182"/>
      <c r="G20" s="56">
        <f>SUM(G18:G19)</f>
        <v>1919957.4388714207</v>
      </c>
      <c r="H20" s="192">
        <f>SUM(H18:H19)</f>
        <v>0</v>
      </c>
      <c r="I20" s="8"/>
      <c r="J20" s="8"/>
      <c r="K20" s="8"/>
    </row>
    <row r="21" spans="1:11" x14ac:dyDescent="0.2">
      <c r="A21" s="185">
        <v>11</v>
      </c>
      <c r="B21" s="190"/>
      <c r="C21" s="196"/>
      <c r="D21" s="182"/>
      <c r="E21" s="182"/>
      <c r="F21" s="182"/>
      <c r="G21" s="182"/>
      <c r="H21" s="192"/>
      <c r="I21" s="8"/>
      <c r="J21" s="8"/>
      <c r="K21" s="8"/>
    </row>
    <row r="22" spans="1:11" x14ac:dyDescent="0.2">
      <c r="A22" s="185">
        <v>12</v>
      </c>
      <c r="B22" s="190"/>
      <c r="C22" s="188" t="s">
        <v>202</v>
      </c>
      <c r="D22" s="182"/>
      <c r="E22" s="182"/>
      <c r="F22" s="197"/>
      <c r="G22" s="190"/>
      <c r="H22" s="509">
        <f>H14+H15+H20</f>
        <v>-4151420.5780028626</v>
      </c>
      <c r="I22" s="8"/>
      <c r="J22" s="8"/>
      <c r="K22" s="8"/>
    </row>
    <row r="23" spans="1:11" ht="10.5" customHeight="1" x14ac:dyDescent="0.2">
      <c r="A23" s="185">
        <v>13</v>
      </c>
      <c r="B23" s="182"/>
      <c r="C23" s="182"/>
      <c r="D23" s="182"/>
      <c r="E23" s="182"/>
      <c r="F23" s="182"/>
      <c r="G23" s="182"/>
      <c r="H23" s="182"/>
      <c r="I23" s="8"/>
      <c r="J23" s="8"/>
      <c r="K23" s="8"/>
    </row>
    <row r="24" spans="1:11" ht="10.5" customHeight="1" x14ac:dyDescent="0.2">
      <c r="A24" s="185">
        <v>14</v>
      </c>
      <c r="B24" s="182"/>
      <c r="C24" s="200"/>
      <c r="D24" s="200"/>
      <c r="E24" s="200"/>
      <c r="F24" s="200"/>
      <c r="G24" s="200"/>
      <c r="H24" s="200"/>
      <c r="I24" s="8"/>
      <c r="J24" s="8"/>
      <c r="K24" s="8"/>
    </row>
    <row r="25" spans="1:11" x14ac:dyDescent="0.2">
      <c r="A25" s="185">
        <v>15</v>
      </c>
      <c r="B25" s="182"/>
      <c r="C25" s="83" t="s">
        <v>134</v>
      </c>
      <c r="D25" s="83"/>
      <c r="E25" s="83"/>
      <c r="F25" s="83"/>
      <c r="G25" s="83"/>
      <c r="H25" s="83"/>
      <c r="I25" s="8"/>
      <c r="J25" s="8"/>
      <c r="K25" s="8"/>
    </row>
    <row r="26" spans="1:11" x14ac:dyDescent="0.2">
      <c r="A26" s="185">
        <v>16</v>
      </c>
      <c r="B26" s="196"/>
      <c r="C26" s="84" t="s">
        <v>136</v>
      </c>
      <c r="D26" s="84"/>
      <c r="E26" s="84"/>
      <c r="F26" s="84"/>
      <c r="G26" s="84"/>
      <c r="H26" s="84"/>
      <c r="I26" s="8"/>
      <c r="J26" s="8"/>
      <c r="K26" s="8"/>
    </row>
    <row r="27" spans="1:11" ht="12.75" customHeight="1" x14ac:dyDescent="0.2">
      <c r="A27" s="185">
        <v>17</v>
      </c>
      <c r="B27" s="182"/>
      <c r="C27" s="182"/>
      <c r="D27" s="182"/>
      <c r="E27" s="182"/>
      <c r="F27" s="182"/>
      <c r="G27" s="182"/>
      <c r="H27" s="182"/>
      <c r="I27" s="8"/>
      <c r="J27" s="8"/>
      <c r="K27" s="8"/>
    </row>
    <row r="28" spans="1:11" x14ac:dyDescent="0.2">
      <c r="A28" s="185">
        <v>18</v>
      </c>
      <c r="B28" s="182"/>
      <c r="C28" s="85" t="s">
        <v>137</v>
      </c>
      <c r="D28" s="86"/>
      <c r="E28" s="86"/>
      <c r="F28" s="86"/>
      <c r="G28" s="86"/>
      <c r="H28" s="87"/>
      <c r="I28" s="8"/>
      <c r="J28" s="8"/>
      <c r="K28" s="8"/>
    </row>
    <row r="29" spans="1:11" ht="13.5" thickBot="1" x14ac:dyDescent="0.25">
      <c r="A29" s="185">
        <v>19</v>
      </c>
      <c r="B29" s="182"/>
      <c r="C29" s="86" t="s">
        <v>138</v>
      </c>
      <c r="D29" s="63"/>
      <c r="E29" s="63"/>
      <c r="F29" s="63"/>
      <c r="G29" s="63">
        <v>0.46539999999999998</v>
      </c>
      <c r="H29" s="88"/>
      <c r="I29" s="8"/>
      <c r="J29" s="8"/>
      <c r="K29" s="8"/>
    </row>
    <row r="30" spans="1:11" x14ac:dyDescent="0.2">
      <c r="A30" s="185">
        <v>20</v>
      </c>
      <c r="B30" s="182"/>
      <c r="C30" s="514" t="s">
        <v>140</v>
      </c>
      <c r="D30" s="515"/>
      <c r="E30" s="515"/>
      <c r="F30" s="515"/>
      <c r="G30" s="515">
        <f>H22*G29</f>
        <v>-1932071.1370025321</v>
      </c>
      <c r="H30" s="354">
        <f>SUM(G30)</f>
        <v>-1932071.1370025321</v>
      </c>
      <c r="I30" s="8"/>
      <c r="J30" s="8"/>
      <c r="K30" s="8"/>
    </row>
    <row r="31" spans="1:11" x14ac:dyDescent="0.2">
      <c r="A31" s="185">
        <v>21</v>
      </c>
      <c r="B31" s="182"/>
      <c r="C31" s="89"/>
      <c r="D31" s="90"/>
      <c r="E31" s="90"/>
      <c r="F31" s="90"/>
      <c r="G31" s="90"/>
      <c r="H31" s="86"/>
      <c r="I31" s="8"/>
      <c r="J31" s="8"/>
      <c r="K31" s="8"/>
    </row>
    <row r="32" spans="1:11" ht="13.5" customHeight="1" x14ac:dyDescent="0.2">
      <c r="A32" s="185">
        <v>22</v>
      </c>
      <c r="B32" s="182"/>
      <c r="C32" s="182"/>
      <c r="D32" s="180" t="s">
        <v>734</v>
      </c>
      <c r="E32" s="182"/>
      <c r="F32" s="182"/>
      <c r="G32" s="569">
        <v>6.8424505056496762E-2</v>
      </c>
      <c r="H32" s="182">
        <f>H30*(1+G32)</f>
        <v>-2064272.1482858732</v>
      </c>
      <c r="I32" s="8"/>
      <c r="J32" s="8"/>
      <c r="K32" s="8"/>
    </row>
    <row r="33" spans="1:11" x14ac:dyDescent="0.2">
      <c r="A33" s="185">
        <v>23</v>
      </c>
      <c r="B33" s="182"/>
      <c r="C33" s="182"/>
      <c r="D33" s="180" t="s">
        <v>735</v>
      </c>
      <c r="E33" s="182"/>
      <c r="F33" s="182"/>
      <c r="G33" s="569">
        <v>3.0000000000000086E-2</v>
      </c>
      <c r="H33" s="182">
        <f>H32*(1+G33)</f>
        <v>-2126200.3127344493</v>
      </c>
      <c r="I33" s="8"/>
      <c r="J33" s="8"/>
      <c r="K33" s="8"/>
    </row>
    <row r="34" spans="1:11" x14ac:dyDescent="0.2">
      <c r="A34" s="185">
        <v>24</v>
      </c>
      <c r="B34" s="182"/>
      <c r="C34" s="182"/>
      <c r="D34" s="182"/>
      <c r="E34" s="182"/>
      <c r="F34" s="182"/>
      <c r="G34" s="182"/>
      <c r="H34" s="182"/>
      <c r="I34" s="8"/>
      <c r="J34" s="8"/>
      <c r="K34" s="8"/>
    </row>
    <row r="35" spans="1:11" x14ac:dyDescent="0.2">
      <c r="A35" s="185">
        <v>25</v>
      </c>
      <c r="B35" s="182"/>
      <c r="C35" s="182"/>
      <c r="D35" s="182"/>
      <c r="E35" s="182"/>
      <c r="F35" s="182"/>
      <c r="G35" s="182"/>
      <c r="H35" s="182"/>
      <c r="I35" s="8"/>
      <c r="J35" s="8"/>
      <c r="K35" s="8"/>
    </row>
    <row r="36" spans="1:11" ht="7.5" customHeight="1" x14ac:dyDescent="0.2">
      <c r="A36" s="185"/>
      <c r="B36" s="182"/>
      <c r="C36" s="182"/>
      <c r="D36" s="182"/>
      <c r="E36" s="182"/>
      <c r="F36" s="182"/>
      <c r="G36" s="182"/>
      <c r="I36" s="8"/>
      <c r="J36" s="8"/>
      <c r="K36" s="8"/>
    </row>
    <row r="37" spans="1:11" x14ac:dyDescent="0.2">
      <c r="A37" s="272" t="s">
        <v>527</v>
      </c>
      <c r="B37" s="182"/>
      <c r="C37" s="182"/>
      <c r="D37" s="182"/>
      <c r="E37" s="182"/>
      <c r="F37" s="182"/>
      <c r="G37" s="182"/>
      <c r="H37" s="182"/>
      <c r="I37" s="8"/>
      <c r="J37" s="8"/>
      <c r="K37" s="8"/>
    </row>
    <row r="38" spans="1:11" x14ac:dyDescent="0.2">
      <c r="A38" s="321" t="s">
        <v>528</v>
      </c>
      <c r="B38" s="182"/>
      <c r="C38" s="182"/>
      <c r="D38" s="182"/>
      <c r="E38" s="182"/>
      <c r="F38" s="182"/>
      <c r="G38" s="182"/>
      <c r="H38" s="182"/>
      <c r="I38" s="8"/>
      <c r="J38" s="8"/>
      <c r="K38" s="8"/>
    </row>
    <row r="39" spans="1:11" x14ac:dyDescent="0.2">
      <c r="A39" s="645" t="s">
        <v>794</v>
      </c>
      <c r="B39" s="182"/>
      <c r="C39" s="182"/>
      <c r="D39" s="182"/>
      <c r="E39" s="182"/>
      <c r="F39" s="182"/>
      <c r="G39" s="182"/>
      <c r="H39" s="182"/>
      <c r="I39" s="8"/>
      <c r="J39" s="8"/>
      <c r="K39" s="8"/>
    </row>
    <row r="40" spans="1:11" x14ac:dyDescent="0.2">
      <c r="A40" s="645" t="s">
        <v>758</v>
      </c>
      <c r="B40" s="182"/>
      <c r="C40" s="182"/>
      <c r="D40" s="182"/>
      <c r="E40" s="182"/>
      <c r="F40" s="182"/>
      <c r="G40" s="182"/>
      <c r="H40" s="182"/>
      <c r="I40" s="8"/>
      <c r="J40" s="8"/>
      <c r="K40" s="8"/>
    </row>
    <row r="41" spans="1:11" x14ac:dyDescent="0.2">
      <c r="F41" s="8"/>
      <c r="G41" s="8"/>
      <c r="H41" s="8"/>
      <c r="I41" s="8"/>
      <c r="J41" s="8"/>
      <c r="K41" s="8"/>
    </row>
    <row r="42" spans="1:11" x14ac:dyDescent="0.2">
      <c r="F42" s="8"/>
      <c r="G42" s="8"/>
      <c r="H42" s="8"/>
      <c r="I42" s="8"/>
      <c r="J42" s="8"/>
      <c r="K42" s="8"/>
    </row>
    <row r="43" spans="1:11" x14ac:dyDescent="0.2">
      <c r="F43" s="8"/>
      <c r="G43" s="8"/>
      <c r="H43" s="8"/>
      <c r="I43" s="8"/>
      <c r="J43" s="8"/>
      <c r="K43" s="8"/>
    </row>
    <row r="44" spans="1:11" x14ac:dyDescent="0.2">
      <c r="F44" s="8"/>
      <c r="G44" s="8"/>
      <c r="H44" s="8"/>
      <c r="I44" s="8"/>
      <c r="J44" s="8"/>
      <c r="K44" s="8"/>
    </row>
    <row r="45" spans="1:11" x14ac:dyDescent="0.2">
      <c r="F45" s="8"/>
      <c r="G45" s="8"/>
      <c r="H45" s="8"/>
      <c r="I45" s="8"/>
      <c r="J45" s="8"/>
      <c r="K45" s="8"/>
    </row>
    <row r="46" spans="1:11" x14ac:dyDescent="0.2">
      <c r="F46" s="8"/>
      <c r="G46" s="8"/>
      <c r="H46" s="8"/>
      <c r="I46" s="8"/>
      <c r="J46" s="8"/>
      <c r="K46" s="8"/>
    </row>
    <row r="47" spans="1:11" x14ac:dyDescent="0.2">
      <c r="F47" s="8"/>
      <c r="G47" s="8"/>
      <c r="H47" s="8"/>
      <c r="I47" s="8"/>
      <c r="J47" s="8"/>
      <c r="K47" s="8"/>
    </row>
    <row r="48" spans="1:11" x14ac:dyDescent="0.2">
      <c r="F48" s="8"/>
      <c r="G48" s="8"/>
      <c r="H48" s="8"/>
      <c r="I48" s="8"/>
      <c r="J48" s="8"/>
      <c r="K48" s="8"/>
    </row>
    <row r="49" spans="6:11" x14ac:dyDescent="0.2">
      <c r="F49" s="8"/>
      <c r="G49" s="8"/>
      <c r="H49" s="8"/>
      <c r="I49" s="8"/>
      <c r="J49" s="8"/>
      <c r="K49" s="8"/>
    </row>
    <row r="50" spans="6:11" x14ac:dyDescent="0.2">
      <c r="F50" s="8"/>
      <c r="G50" s="8"/>
      <c r="H50" s="8"/>
      <c r="I50" s="8"/>
      <c r="J50" s="8"/>
      <c r="K50" s="8"/>
    </row>
    <row r="51" spans="6:11" x14ac:dyDescent="0.2">
      <c r="F51" s="8"/>
      <c r="G51" s="8"/>
      <c r="H51" s="8"/>
      <c r="I51" s="8"/>
      <c r="J51" s="8"/>
      <c r="K51" s="8"/>
    </row>
    <row r="52" spans="6:11" x14ac:dyDescent="0.2">
      <c r="F52" s="8"/>
      <c r="G52" s="8"/>
      <c r="H52" s="8"/>
      <c r="I52" s="8"/>
      <c r="J52" s="8"/>
      <c r="K52" s="8"/>
    </row>
    <row r="53" spans="6:11" x14ac:dyDescent="0.2">
      <c r="F53" s="8"/>
      <c r="G53" s="8"/>
      <c r="H53" s="8"/>
      <c r="I53" s="8"/>
      <c r="J53" s="8"/>
      <c r="K53" s="8"/>
    </row>
    <row r="54" spans="6:11" x14ac:dyDescent="0.2">
      <c r="F54" s="8"/>
      <c r="G54" s="8"/>
      <c r="H54" s="8"/>
      <c r="I54" s="8"/>
      <c r="J54" s="8"/>
      <c r="K54" s="8"/>
    </row>
    <row r="55" spans="6:11" x14ac:dyDescent="0.2">
      <c r="F55" s="8"/>
      <c r="G55" s="8"/>
      <c r="H55" s="8"/>
      <c r="I55" s="8"/>
      <c r="J55" s="8"/>
      <c r="K55" s="8"/>
    </row>
    <row r="56" spans="6:11" x14ac:dyDescent="0.2">
      <c r="F56" s="8"/>
      <c r="G56" s="8"/>
      <c r="H56" s="8"/>
      <c r="I56" s="8"/>
      <c r="J56" s="8"/>
      <c r="K56" s="8"/>
    </row>
    <row r="57" spans="6:11" x14ac:dyDescent="0.2">
      <c r="F57" s="8"/>
      <c r="G57" s="8"/>
      <c r="H57" s="8"/>
      <c r="I57" s="8"/>
      <c r="J57" s="8"/>
      <c r="K57" s="8"/>
    </row>
    <row r="58" spans="6:11" x14ac:dyDescent="0.2">
      <c r="F58" s="8"/>
      <c r="G58" s="8"/>
      <c r="H58" s="8"/>
      <c r="I58" s="8"/>
      <c r="J58" s="8"/>
      <c r="K58" s="8"/>
    </row>
    <row r="59" spans="6:11" x14ac:dyDescent="0.2">
      <c r="F59" s="8"/>
      <c r="G59" s="8"/>
      <c r="H59" s="8"/>
      <c r="I59" s="8"/>
      <c r="J59" s="8"/>
      <c r="K59" s="8"/>
    </row>
    <row r="60" spans="6:11" x14ac:dyDescent="0.2">
      <c r="F60" s="8"/>
      <c r="G60" s="8"/>
      <c r="H60" s="8"/>
      <c r="I60" s="8"/>
      <c r="J60" s="8"/>
      <c r="K60" s="8"/>
    </row>
    <row r="61" spans="6:11" x14ac:dyDescent="0.2">
      <c r="F61" s="8"/>
      <c r="G61" s="8"/>
      <c r="H61" s="8"/>
      <c r="I61" s="8"/>
      <c r="J61" s="8"/>
      <c r="K61" s="8"/>
    </row>
    <row r="62" spans="6:11" x14ac:dyDescent="0.2">
      <c r="F62" s="8"/>
      <c r="G62" s="8"/>
      <c r="H62" s="8"/>
      <c r="I62" s="8"/>
      <c r="J62" s="8"/>
      <c r="K62" s="8"/>
    </row>
  </sheetData>
  <mergeCells count="3">
    <mergeCell ref="A5:H5"/>
    <mergeCell ref="A6:H6"/>
    <mergeCell ref="A7:H7"/>
  </mergeCells>
  <phoneticPr fontId="4" type="noConversion"/>
  <pageMargins left="0.75" right="0.24" top="0.3" bottom="0.33" header="0.17" footer="0.17"/>
  <pageSetup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10" workbookViewId="0">
      <selection activeCell="J35" sqref="J35"/>
    </sheetView>
  </sheetViews>
  <sheetFormatPr defaultRowHeight="12.75" x14ac:dyDescent="0.2"/>
  <cols>
    <col min="1" max="1" width="3.85546875" customWidth="1"/>
    <col min="2" max="2" width="6.7109375" customWidth="1"/>
    <col min="3" max="3" width="8.140625" customWidth="1"/>
    <col min="4" max="4" width="18" customWidth="1"/>
    <col min="5" max="5" width="12.7109375" bestFit="1" customWidth="1"/>
    <col min="6" max="6" width="14.42578125" customWidth="1"/>
    <col min="7" max="7" width="10.42578125" customWidth="1"/>
    <col min="8" max="8" width="2.85546875" customWidth="1"/>
    <col min="9" max="9" width="12" customWidth="1"/>
    <col min="10" max="10" width="12.42578125" bestFit="1" customWidth="1"/>
    <col min="11" max="11" width="2.28515625" customWidth="1"/>
  </cols>
  <sheetData>
    <row r="1" spans="1:11" ht="15.75" x14ac:dyDescent="0.25">
      <c r="K1" s="172" t="s">
        <v>212</v>
      </c>
    </row>
    <row r="2" spans="1:11" ht="15.75" x14ac:dyDescent="0.25">
      <c r="K2" s="173" t="str">
        <f>+'3.2 _ Summaries'!L2</f>
        <v>Docket No. 16-057-03</v>
      </c>
    </row>
    <row r="3" spans="1:11" ht="15.75" x14ac:dyDescent="0.25">
      <c r="K3" s="173" t="s">
        <v>543</v>
      </c>
    </row>
    <row r="4" spans="1:11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172" t="s">
        <v>379</v>
      </c>
    </row>
    <row r="5" spans="1:11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26.25" x14ac:dyDescent="0.4">
      <c r="A6" s="898" t="s">
        <v>213</v>
      </c>
      <c r="B6" s="898"/>
      <c r="C6" s="898"/>
      <c r="D6" s="898"/>
      <c r="E6" s="898"/>
      <c r="F6" s="898"/>
      <c r="G6" s="898"/>
      <c r="H6" s="898"/>
      <c r="I6" s="898"/>
      <c r="J6" s="898"/>
    </row>
    <row r="7" spans="1:11" ht="18" x14ac:dyDescent="0.25">
      <c r="A7" s="899"/>
      <c r="B7" s="899"/>
      <c r="C7" s="899"/>
      <c r="D7" s="899"/>
      <c r="E7" s="899"/>
      <c r="F7" s="899"/>
      <c r="G7" s="899"/>
      <c r="H7" s="899"/>
      <c r="I7" s="899"/>
      <c r="J7" s="899"/>
    </row>
    <row r="8" spans="1:11" x14ac:dyDescent="0.2">
      <c r="A8" s="97"/>
      <c r="B8" s="222"/>
      <c r="C8" s="222"/>
      <c r="D8" s="222" t="s">
        <v>0</v>
      </c>
      <c r="E8" s="222" t="s">
        <v>1</v>
      </c>
      <c r="F8" s="222" t="s">
        <v>205</v>
      </c>
      <c r="G8" s="222" t="s">
        <v>204</v>
      </c>
      <c r="H8" s="222"/>
      <c r="I8" s="222" t="s">
        <v>2</v>
      </c>
      <c r="J8" s="222" t="s">
        <v>208</v>
      </c>
    </row>
    <row r="9" spans="1:11" ht="25.5" x14ac:dyDescent="0.2">
      <c r="A9" s="190"/>
      <c r="B9" s="190"/>
      <c r="C9" s="190"/>
      <c r="D9" s="190"/>
      <c r="E9" s="190"/>
      <c r="F9" s="185"/>
      <c r="G9" s="223" t="s">
        <v>113</v>
      </c>
      <c r="H9" s="223"/>
      <c r="I9" s="223"/>
      <c r="J9" s="190"/>
      <c r="K9" s="8"/>
    </row>
    <row r="10" spans="1:11" ht="13.5" thickBot="1" x14ac:dyDescent="0.25">
      <c r="A10" s="190"/>
      <c r="B10" s="224"/>
      <c r="C10" s="224"/>
      <c r="D10" s="224"/>
      <c r="E10" s="224"/>
      <c r="F10" s="225"/>
      <c r="G10" s="225" t="s">
        <v>119</v>
      </c>
      <c r="H10" s="225"/>
      <c r="I10" s="225" t="s">
        <v>120</v>
      </c>
      <c r="J10" s="225" t="s">
        <v>161</v>
      </c>
      <c r="K10" s="8"/>
    </row>
    <row r="11" spans="1:11" x14ac:dyDescent="0.2">
      <c r="A11" s="190">
        <v>1</v>
      </c>
      <c r="B11" s="190"/>
      <c r="C11" s="190"/>
      <c r="D11" s="190"/>
      <c r="E11" s="185" t="s">
        <v>180</v>
      </c>
      <c r="F11" s="190"/>
      <c r="G11" s="185"/>
      <c r="H11" s="185"/>
      <c r="I11" s="182"/>
      <c r="J11" s="182"/>
      <c r="K11" s="8"/>
    </row>
    <row r="12" spans="1:11" x14ac:dyDescent="0.2">
      <c r="A12" s="190">
        <v>2</v>
      </c>
      <c r="B12" s="78" t="s">
        <v>122</v>
      </c>
      <c r="C12" s="190"/>
      <c r="D12" s="190"/>
      <c r="E12" s="226"/>
      <c r="F12" s="190"/>
      <c r="G12" s="190"/>
      <c r="H12" s="190"/>
      <c r="I12" s="182"/>
      <c r="J12" s="182"/>
      <c r="K12" s="8"/>
    </row>
    <row r="13" spans="1:11" x14ac:dyDescent="0.2">
      <c r="A13" s="190">
        <v>3</v>
      </c>
      <c r="B13" s="78"/>
      <c r="C13" s="190"/>
      <c r="D13" s="190"/>
      <c r="E13" s="227"/>
      <c r="F13" s="190"/>
      <c r="G13" s="190"/>
      <c r="H13" s="190"/>
      <c r="I13" s="182"/>
      <c r="J13" s="182"/>
      <c r="K13" s="8"/>
    </row>
    <row r="14" spans="1:11" x14ac:dyDescent="0.2">
      <c r="A14" s="190">
        <v>4</v>
      </c>
      <c r="B14" s="78"/>
      <c r="C14" s="190" t="s">
        <v>191</v>
      </c>
      <c r="D14" s="190"/>
      <c r="E14" s="226">
        <v>1043834.0391411564</v>
      </c>
      <c r="F14" s="190"/>
      <c r="G14" s="190"/>
      <c r="H14" s="190"/>
      <c r="I14" s="182"/>
      <c r="J14" s="182"/>
      <c r="K14" s="8"/>
    </row>
    <row r="15" spans="1:11" x14ac:dyDescent="0.2">
      <c r="A15" s="190">
        <v>5</v>
      </c>
      <c r="B15" s="190"/>
      <c r="C15" s="190"/>
      <c r="D15" s="190"/>
      <c r="E15" s="190"/>
      <c r="F15" s="190"/>
      <c r="G15" s="322"/>
      <c r="H15" s="276"/>
      <c r="I15" s="508"/>
      <c r="J15" s="192"/>
      <c r="K15" s="8"/>
    </row>
    <row r="16" spans="1:11" x14ac:dyDescent="0.2">
      <c r="A16" s="190">
        <v>6</v>
      </c>
      <c r="B16" s="190"/>
      <c r="C16" s="190" t="s">
        <v>127</v>
      </c>
      <c r="D16" s="190"/>
      <c r="E16" s="190"/>
      <c r="F16" s="229"/>
      <c r="G16" s="229">
        <v>0.57575314562214364</v>
      </c>
      <c r="H16" s="276" t="s">
        <v>181</v>
      </c>
      <c r="I16" s="508">
        <f>G16*E14</f>
        <v>600990.73154298856</v>
      </c>
      <c r="J16" s="192">
        <f>SUM(I16)</f>
        <v>600990.73154298856</v>
      </c>
      <c r="K16" s="8"/>
    </row>
    <row r="17" spans="1:11" x14ac:dyDescent="0.2">
      <c r="A17" s="190">
        <v>7</v>
      </c>
      <c r="B17" s="190"/>
      <c r="C17" s="78" t="s">
        <v>128</v>
      </c>
      <c r="D17" s="78"/>
      <c r="E17" s="190"/>
      <c r="F17" s="201"/>
      <c r="G17" s="201"/>
      <c r="H17" s="201"/>
      <c r="I17" s="513">
        <f>SUM(I16)</f>
        <v>600990.73154298856</v>
      </c>
      <c r="J17" s="192"/>
      <c r="K17" s="8"/>
    </row>
    <row r="18" spans="1:11" x14ac:dyDescent="0.2">
      <c r="A18" s="190">
        <v>8</v>
      </c>
      <c r="B18" s="190"/>
      <c r="C18" s="190"/>
      <c r="D18" s="190"/>
      <c r="E18" s="190"/>
      <c r="F18" s="190"/>
      <c r="G18" s="190"/>
      <c r="H18" s="190"/>
      <c r="I18" s="508"/>
      <c r="J18" s="192"/>
      <c r="K18" s="8"/>
    </row>
    <row r="19" spans="1:11" x14ac:dyDescent="0.2">
      <c r="A19" s="190">
        <v>9</v>
      </c>
      <c r="B19" s="78" t="s">
        <v>131</v>
      </c>
      <c r="C19" s="190"/>
      <c r="D19" s="190"/>
      <c r="E19" s="190"/>
      <c r="F19" s="190"/>
      <c r="G19" s="190"/>
      <c r="H19" s="190"/>
      <c r="I19" s="508"/>
      <c r="J19" s="230"/>
      <c r="K19" s="8"/>
    </row>
    <row r="20" spans="1:11" x14ac:dyDescent="0.2">
      <c r="A20" s="190">
        <v>10</v>
      </c>
      <c r="B20" s="78"/>
      <c r="C20" s="190"/>
      <c r="D20" s="190"/>
      <c r="E20" s="226"/>
      <c r="F20" s="190"/>
      <c r="G20" s="190"/>
      <c r="H20" s="190"/>
      <c r="I20" s="508"/>
      <c r="J20" s="230"/>
      <c r="K20" s="8"/>
    </row>
    <row r="21" spans="1:11" x14ac:dyDescent="0.2">
      <c r="A21" s="190">
        <v>11</v>
      </c>
      <c r="B21" s="78"/>
      <c r="C21" s="190"/>
      <c r="D21" s="190"/>
      <c r="E21" s="227"/>
      <c r="F21" s="190"/>
      <c r="G21" s="190"/>
      <c r="H21" s="190"/>
      <c r="I21" s="508"/>
      <c r="J21" s="230"/>
      <c r="K21" s="8"/>
    </row>
    <row r="22" spans="1:11" x14ac:dyDescent="0.2">
      <c r="A22" s="190">
        <v>12</v>
      </c>
      <c r="B22" s="78"/>
      <c r="C22" s="11" t="s">
        <v>526</v>
      </c>
      <c r="D22" s="190"/>
      <c r="E22" s="226">
        <v>3194376.9408588433</v>
      </c>
      <c r="F22" s="190"/>
      <c r="G22" s="190"/>
      <c r="H22" s="190"/>
      <c r="I22" s="508"/>
      <c r="J22" s="230"/>
      <c r="K22" s="8"/>
    </row>
    <row r="23" spans="1:11" x14ac:dyDescent="0.2">
      <c r="A23" s="190">
        <v>13</v>
      </c>
      <c r="B23" s="78"/>
      <c r="C23" s="190"/>
      <c r="D23" s="190"/>
      <c r="E23" s="190"/>
      <c r="F23" s="190"/>
      <c r="G23" s="201"/>
      <c r="H23" s="228"/>
      <c r="I23" s="508"/>
      <c r="J23" s="192"/>
      <c r="K23" s="8"/>
    </row>
    <row r="24" spans="1:11" x14ac:dyDescent="0.2">
      <c r="A24" s="190">
        <v>14</v>
      </c>
      <c r="B24" s="190"/>
      <c r="C24" s="190" t="s">
        <v>133</v>
      </c>
      <c r="D24" s="190"/>
      <c r="E24" s="190"/>
      <c r="F24" s="229"/>
      <c r="G24" s="229">
        <v>1</v>
      </c>
      <c r="H24" s="276" t="s">
        <v>184</v>
      </c>
      <c r="I24" s="508">
        <f>E22*G24</f>
        <v>3194376.9408588433</v>
      </c>
      <c r="J24" s="192">
        <f>SUM(I24)</f>
        <v>3194376.9408588433</v>
      </c>
      <c r="K24" s="8"/>
    </row>
    <row r="25" spans="1:11" x14ac:dyDescent="0.2">
      <c r="A25" s="190">
        <v>15</v>
      </c>
      <c r="B25" s="190"/>
      <c r="C25" s="78" t="s">
        <v>135</v>
      </c>
      <c r="D25" s="78"/>
      <c r="E25" s="190"/>
      <c r="F25" s="201"/>
      <c r="G25" s="201"/>
      <c r="H25" s="201"/>
      <c r="I25" s="513">
        <f>SUM(I24)</f>
        <v>3194376.9408588433</v>
      </c>
      <c r="J25" s="231"/>
      <c r="K25" s="8"/>
    </row>
    <row r="26" spans="1:11" x14ac:dyDescent="0.2">
      <c r="A26" s="190">
        <v>16</v>
      </c>
      <c r="B26" s="190"/>
      <c r="C26" s="190"/>
      <c r="D26" s="190"/>
      <c r="E26" s="190"/>
      <c r="F26" s="190"/>
      <c r="G26" s="232"/>
      <c r="H26" s="232"/>
      <c r="I26" s="508"/>
      <c r="J26" s="192"/>
      <c r="K26" s="8"/>
    </row>
    <row r="27" spans="1:11" x14ac:dyDescent="0.2">
      <c r="A27" s="190">
        <v>17</v>
      </c>
      <c r="B27" s="190" t="s">
        <v>215</v>
      </c>
      <c r="C27" s="190"/>
      <c r="D27" s="190"/>
      <c r="E27" s="190"/>
      <c r="F27" s="190"/>
      <c r="G27" s="190"/>
      <c r="H27" s="190"/>
      <c r="I27" s="192"/>
      <c r="J27" s="192">
        <f>SUM(J16:J26)</f>
        <v>3795367.672401832</v>
      </c>
      <c r="K27" s="8"/>
    </row>
    <row r="28" spans="1:11" x14ac:dyDescent="0.2">
      <c r="A28" s="190">
        <v>18</v>
      </c>
      <c r="B28" s="20" t="s">
        <v>760</v>
      </c>
      <c r="C28" s="190"/>
      <c r="D28" s="190"/>
      <c r="E28" s="190"/>
      <c r="F28" s="190"/>
      <c r="G28" s="190"/>
      <c r="H28" s="190"/>
      <c r="J28" s="192">
        <f>E22+E14</f>
        <v>4238210.9799999995</v>
      </c>
      <c r="K28" s="8"/>
    </row>
    <row r="29" spans="1:11" x14ac:dyDescent="0.2">
      <c r="A29" s="8">
        <f>+A28+1</f>
        <v>19</v>
      </c>
      <c r="B29" s="8" t="s">
        <v>139</v>
      </c>
      <c r="C29" s="8"/>
      <c r="D29" s="8"/>
      <c r="E29" s="476"/>
      <c r="F29" s="510"/>
      <c r="G29" s="8"/>
      <c r="H29" s="511"/>
      <c r="J29" s="463">
        <f>J27-J28</f>
        <v>-442843.30759816756</v>
      </c>
      <c r="K29" s="8"/>
    </row>
    <row r="30" spans="1:11" x14ac:dyDescent="0.2">
      <c r="A30" s="8">
        <v>20</v>
      </c>
      <c r="B30" s="235" t="s">
        <v>411</v>
      </c>
      <c r="C30" s="8"/>
      <c r="D30" s="8"/>
      <c r="E30" s="476"/>
      <c r="F30" s="510"/>
      <c r="G30" s="8"/>
      <c r="H30" s="17"/>
      <c r="J30" s="17">
        <v>-305761.32000000012</v>
      </c>
      <c r="K30" s="11"/>
    </row>
    <row r="31" spans="1:11" ht="13.5" thickBot="1" x14ac:dyDescent="0.25">
      <c r="A31" s="8">
        <v>21</v>
      </c>
      <c r="B31" s="235" t="s">
        <v>139</v>
      </c>
      <c r="C31" s="8"/>
      <c r="D31" s="8"/>
      <c r="E31" s="476"/>
      <c r="F31" s="510"/>
      <c r="G31" s="8"/>
      <c r="H31" s="8"/>
      <c r="J31" s="512">
        <f>SUM(J29:J30)</f>
        <v>-748604.62759816763</v>
      </c>
      <c r="K31" s="8"/>
    </row>
    <row r="32" spans="1:11" ht="13.5" thickTop="1" x14ac:dyDescent="0.2">
      <c r="A32" s="190"/>
      <c r="B32" s="190"/>
      <c r="C32" s="190"/>
      <c r="D32" s="190"/>
      <c r="E32" s="190"/>
      <c r="F32" s="190"/>
      <c r="G32" s="190"/>
      <c r="H32" s="190"/>
      <c r="J32" s="182"/>
      <c r="K32" s="8"/>
    </row>
    <row r="33" spans="1:11" x14ac:dyDescent="0.2">
      <c r="A33" s="190"/>
      <c r="B33" s="190"/>
      <c r="C33" s="190"/>
      <c r="F33" s="180" t="s">
        <v>736</v>
      </c>
      <c r="G33" s="182"/>
      <c r="H33" s="182"/>
      <c r="I33" s="569">
        <v>6.8424505056496762E-2</v>
      </c>
      <c r="J33" s="182">
        <f>J31*(1+I33)</f>
        <v>-799827.5287245753</v>
      </c>
      <c r="K33" s="8"/>
    </row>
    <row r="34" spans="1:11" x14ac:dyDescent="0.2">
      <c r="A34" s="190"/>
      <c r="B34" s="190"/>
      <c r="C34" s="190"/>
      <c r="F34" s="180" t="s">
        <v>737</v>
      </c>
      <c r="G34" s="182"/>
      <c r="H34" s="182"/>
      <c r="I34" s="569">
        <v>3.0000000000000086E-2</v>
      </c>
      <c r="J34" s="182">
        <f>J33*(1+I34)</f>
        <v>-823822.35458631255</v>
      </c>
      <c r="K34" s="8"/>
    </row>
    <row r="35" spans="1:11" x14ac:dyDescent="0.2">
      <c r="A35" s="190"/>
      <c r="B35" s="190"/>
      <c r="C35" s="190"/>
      <c r="D35" s="190"/>
      <c r="E35" s="190"/>
      <c r="F35" s="190"/>
      <c r="G35" s="190"/>
      <c r="H35" s="190"/>
      <c r="I35" s="182"/>
      <c r="J35" s="182"/>
      <c r="K35" s="8"/>
    </row>
    <row r="36" spans="1:11" x14ac:dyDescent="0.2">
      <c r="A36" s="198" t="s">
        <v>192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8"/>
    </row>
    <row r="37" spans="1:11" x14ac:dyDescent="0.2">
      <c r="A37" s="272" t="s">
        <v>529</v>
      </c>
      <c r="B37" s="190"/>
      <c r="C37" s="190"/>
      <c r="D37" s="190"/>
      <c r="E37" s="190"/>
      <c r="F37" s="190"/>
      <c r="G37" s="190"/>
      <c r="H37" s="190"/>
      <c r="I37" s="190"/>
      <c r="J37" s="190"/>
      <c r="K37" s="8"/>
    </row>
    <row r="38" spans="1:11" x14ac:dyDescent="0.2">
      <c r="A38" s="645" t="s">
        <v>759</v>
      </c>
      <c r="B38" s="233"/>
      <c r="C38" s="233"/>
      <c r="D38" s="233"/>
      <c r="E38" s="233"/>
      <c r="F38" s="190"/>
      <c r="G38" s="190"/>
      <c r="H38" s="190"/>
      <c r="I38" s="190"/>
      <c r="J38" s="190"/>
      <c r="K38" s="8"/>
    </row>
    <row r="39" spans="1:11" x14ac:dyDescent="0.2">
      <c r="A39" s="272"/>
      <c r="F39" s="8"/>
      <c r="G39" s="8"/>
      <c r="H39" s="8"/>
      <c r="I39" s="8"/>
      <c r="J39" s="8"/>
      <c r="K39" s="8"/>
    </row>
    <row r="40" spans="1:11" x14ac:dyDescent="0.2">
      <c r="A40" s="16"/>
      <c r="F40" s="8"/>
      <c r="G40" s="8"/>
      <c r="H40" s="8"/>
      <c r="I40" s="8"/>
      <c r="J40" s="8"/>
      <c r="K40" s="8"/>
    </row>
    <row r="41" spans="1:11" x14ac:dyDescent="0.2">
      <c r="A41" s="16"/>
      <c r="F41" s="8"/>
      <c r="G41" s="8"/>
      <c r="H41" s="8"/>
      <c r="I41" s="8"/>
      <c r="J41" s="8"/>
      <c r="K41" s="8"/>
    </row>
    <row r="42" spans="1:11" x14ac:dyDescent="0.2">
      <c r="A42" s="16"/>
      <c r="F42" s="8"/>
      <c r="G42" s="8"/>
      <c r="H42" s="8"/>
      <c r="I42" s="8"/>
      <c r="J42" s="8"/>
      <c r="K42" s="8"/>
    </row>
    <row r="43" spans="1:11" x14ac:dyDescent="0.2">
      <c r="A43" s="16"/>
      <c r="F43" s="8"/>
      <c r="G43" s="8"/>
      <c r="H43" s="8"/>
      <c r="I43" s="8"/>
      <c r="J43" s="8"/>
      <c r="K43" s="8"/>
    </row>
    <row r="44" spans="1:11" x14ac:dyDescent="0.2">
      <c r="A44" s="16"/>
      <c r="F44" s="8"/>
      <c r="G44" s="8"/>
      <c r="H44" s="8"/>
      <c r="I44" s="8"/>
      <c r="J44" s="8"/>
      <c r="K44" s="8"/>
    </row>
    <row r="45" spans="1:11" x14ac:dyDescent="0.2">
      <c r="A45" s="16"/>
      <c r="F45" s="8"/>
      <c r="G45" s="8"/>
      <c r="H45" s="8"/>
      <c r="I45" s="8"/>
      <c r="J45" s="8"/>
      <c r="K45" s="8"/>
    </row>
    <row r="46" spans="1:11" x14ac:dyDescent="0.2">
      <c r="A46" s="16"/>
      <c r="F46" s="8"/>
      <c r="G46" s="8"/>
      <c r="H46" s="8"/>
      <c r="I46" s="8"/>
      <c r="J46" s="8"/>
      <c r="K46" s="8"/>
    </row>
    <row r="47" spans="1:11" x14ac:dyDescent="0.2">
      <c r="A47" s="16"/>
      <c r="F47" s="8"/>
      <c r="G47" s="8"/>
      <c r="H47" s="8"/>
      <c r="I47" s="8"/>
      <c r="J47" s="8"/>
      <c r="K47" s="8"/>
    </row>
    <row r="48" spans="1:11" x14ac:dyDescent="0.2">
      <c r="A48" s="16"/>
      <c r="F48" s="8"/>
      <c r="G48" s="8"/>
      <c r="H48" s="8"/>
      <c r="I48" s="8"/>
      <c r="J48" s="8"/>
      <c r="K48" s="8"/>
    </row>
    <row r="49" spans="1:11" x14ac:dyDescent="0.2">
      <c r="A49" s="16"/>
      <c r="F49" s="8"/>
      <c r="G49" s="8"/>
      <c r="H49" s="8"/>
      <c r="I49" s="8"/>
      <c r="J49" s="8"/>
      <c r="K49" s="8"/>
    </row>
    <row r="50" spans="1:11" x14ac:dyDescent="0.2">
      <c r="A50" s="16"/>
      <c r="F50" s="8"/>
      <c r="G50" s="8"/>
      <c r="H50" s="8"/>
      <c r="I50" s="8"/>
      <c r="J50" s="8"/>
      <c r="K50" s="8"/>
    </row>
    <row r="51" spans="1:11" x14ac:dyDescent="0.2">
      <c r="A51" s="8"/>
      <c r="F51" s="8"/>
      <c r="G51" s="8"/>
      <c r="H51" s="8"/>
      <c r="I51" s="8"/>
      <c r="J51" s="8"/>
      <c r="K51" s="8"/>
    </row>
    <row r="52" spans="1:11" x14ac:dyDescent="0.2">
      <c r="A52" s="16"/>
      <c r="F52" s="8"/>
      <c r="G52" s="8"/>
      <c r="H52" s="8"/>
      <c r="I52" s="8"/>
      <c r="J52" s="8"/>
      <c r="K52" s="8"/>
    </row>
    <row r="53" spans="1:11" x14ac:dyDescent="0.2">
      <c r="F53" s="8"/>
      <c r="G53" s="8"/>
      <c r="H53" s="8"/>
      <c r="I53" s="8"/>
      <c r="J53" s="8"/>
      <c r="K53" s="8"/>
    </row>
    <row r="54" spans="1:11" x14ac:dyDescent="0.2">
      <c r="F54" s="8"/>
      <c r="G54" s="8"/>
      <c r="H54" s="8"/>
      <c r="I54" s="8"/>
      <c r="J54" s="8"/>
      <c r="K54" s="8"/>
    </row>
    <row r="55" spans="1:11" x14ac:dyDescent="0.2">
      <c r="F55" s="8"/>
      <c r="G55" s="8"/>
      <c r="H55" s="8"/>
      <c r="I55" s="8"/>
      <c r="J55" s="8"/>
      <c r="K55" s="8"/>
    </row>
    <row r="56" spans="1:11" x14ac:dyDescent="0.2">
      <c r="F56" s="8"/>
      <c r="G56" s="8"/>
      <c r="H56" s="8"/>
      <c r="I56" s="8"/>
      <c r="J56" s="8"/>
      <c r="K56" s="8"/>
    </row>
    <row r="57" spans="1:11" x14ac:dyDescent="0.2">
      <c r="F57" s="8"/>
      <c r="G57" s="8"/>
      <c r="H57" s="8"/>
      <c r="I57" s="8"/>
      <c r="J57" s="8"/>
      <c r="K57" s="8"/>
    </row>
    <row r="58" spans="1:11" x14ac:dyDescent="0.2">
      <c r="F58" s="8"/>
      <c r="G58" s="8"/>
      <c r="H58" s="8"/>
      <c r="I58" s="8"/>
      <c r="J58" s="8"/>
      <c r="K58" s="8"/>
    </row>
    <row r="59" spans="1:11" x14ac:dyDescent="0.2">
      <c r="F59" s="8"/>
      <c r="G59" s="8"/>
      <c r="H59" s="8"/>
      <c r="I59" s="8"/>
      <c r="J59" s="8"/>
      <c r="K59" s="8"/>
    </row>
    <row r="60" spans="1:11" x14ac:dyDescent="0.2">
      <c r="F60" s="8"/>
      <c r="G60" s="8"/>
      <c r="H60" s="8"/>
      <c r="I60" s="8"/>
      <c r="J60" s="8"/>
      <c r="K60" s="8"/>
    </row>
    <row r="61" spans="1:11" x14ac:dyDescent="0.2">
      <c r="F61" s="8"/>
      <c r="G61" s="8"/>
      <c r="H61" s="8"/>
      <c r="I61" s="8"/>
      <c r="J61" s="8"/>
      <c r="K61" s="8"/>
    </row>
    <row r="62" spans="1:11" x14ac:dyDescent="0.2">
      <c r="F62" s="8"/>
      <c r="G62" s="8"/>
      <c r="H62" s="8"/>
      <c r="I62" s="8"/>
      <c r="J62" s="8"/>
      <c r="K62" s="8"/>
    </row>
    <row r="63" spans="1:11" x14ac:dyDescent="0.2">
      <c r="F63" s="8"/>
      <c r="G63" s="8"/>
      <c r="H63" s="8"/>
      <c r="I63" s="8"/>
      <c r="J63" s="8"/>
      <c r="K63" s="8"/>
    </row>
    <row r="64" spans="1:11" x14ac:dyDescent="0.2">
      <c r="F64" s="8"/>
      <c r="G64" s="8"/>
      <c r="H64" s="8"/>
      <c r="I64" s="8"/>
      <c r="J64" s="8"/>
      <c r="K64" s="8"/>
    </row>
    <row r="65" spans="6:11" x14ac:dyDescent="0.2">
      <c r="F65" s="8"/>
      <c r="G65" s="8"/>
      <c r="H65" s="8"/>
      <c r="I65" s="8"/>
      <c r="J65" s="8"/>
      <c r="K65" s="8"/>
    </row>
    <row r="66" spans="6:11" x14ac:dyDescent="0.2">
      <c r="F66" s="8"/>
      <c r="G66" s="8"/>
      <c r="H66" s="8"/>
      <c r="I66" s="8"/>
      <c r="J66" s="8"/>
      <c r="K66" s="8"/>
    </row>
    <row r="67" spans="6:11" x14ac:dyDescent="0.2">
      <c r="F67" s="8"/>
      <c r="G67" s="8"/>
      <c r="H67" s="8"/>
      <c r="I67" s="8"/>
      <c r="J67" s="8"/>
      <c r="K67" s="8"/>
    </row>
    <row r="68" spans="6:11" x14ac:dyDescent="0.2">
      <c r="F68" s="8"/>
      <c r="G68" s="8"/>
      <c r="H68" s="8"/>
      <c r="I68" s="8"/>
      <c r="J68" s="8"/>
      <c r="K68" s="8"/>
    </row>
    <row r="69" spans="6:11" x14ac:dyDescent="0.2">
      <c r="F69" s="8"/>
      <c r="G69" s="8"/>
      <c r="H69" s="8"/>
      <c r="I69" s="8"/>
      <c r="J69" s="8"/>
      <c r="K69" s="8"/>
    </row>
    <row r="70" spans="6:11" x14ac:dyDescent="0.2">
      <c r="F70" s="8"/>
      <c r="G70" s="8"/>
      <c r="H70" s="8"/>
      <c r="I70" s="8"/>
      <c r="J70" s="8"/>
      <c r="K70" s="8"/>
    </row>
    <row r="71" spans="6:11" x14ac:dyDescent="0.2">
      <c r="F71" s="8"/>
      <c r="G71" s="8"/>
      <c r="H71" s="8"/>
      <c r="I71" s="8"/>
      <c r="J71" s="8"/>
      <c r="K71" s="8"/>
    </row>
    <row r="72" spans="6:11" x14ac:dyDescent="0.2">
      <c r="F72" s="8"/>
      <c r="G72" s="8"/>
      <c r="H72" s="8"/>
      <c r="I72" s="8"/>
      <c r="J72" s="8"/>
      <c r="K72" s="8"/>
    </row>
    <row r="73" spans="6:11" x14ac:dyDescent="0.2">
      <c r="F73" s="8"/>
      <c r="G73" s="8"/>
      <c r="H73" s="8"/>
      <c r="I73" s="8"/>
      <c r="J73" s="8"/>
      <c r="K73" s="8"/>
    </row>
    <row r="74" spans="6:11" x14ac:dyDescent="0.2">
      <c r="F74" s="8"/>
      <c r="G74" s="8"/>
      <c r="H74" s="8"/>
      <c r="I74" s="8"/>
      <c r="J74" s="8"/>
      <c r="K74" s="8"/>
    </row>
    <row r="75" spans="6:11" x14ac:dyDescent="0.2">
      <c r="F75" s="8"/>
      <c r="G75" s="8"/>
      <c r="H75" s="8"/>
      <c r="I75" s="8"/>
      <c r="J75" s="8"/>
      <c r="K75" s="8"/>
    </row>
    <row r="76" spans="6:11" x14ac:dyDescent="0.2">
      <c r="F76" s="8"/>
      <c r="G76" s="8"/>
      <c r="H76" s="8"/>
      <c r="I76" s="8"/>
      <c r="J76" s="8"/>
      <c r="K76" s="8"/>
    </row>
  </sheetData>
  <mergeCells count="2">
    <mergeCell ref="A7:J7"/>
    <mergeCell ref="A6:J6"/>
  </mergeCells>
  <phoneticPr fontId="4" type="noConversion"/>
  <pageMargins left="0.55000000000000004" right="0.17" top="0.35" bottom="1" header="0.18" footer="0.5"/>
  <pageSetup scale="8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13" workbookViewId="0"/>
  </sheetViews>
  <sheetFormatPr defaultRowHeight="12.75" x14ac:dyDescent="0.2"/>
  <cols>
    <col min="1" max="1" width="5" customWidth="1"/>
    <col min="2" max="2" width="30.28515625" customWidth="1"/>
    <col min="3" max="3" width="18.7109375" customWidth="1"/>
    <col min="4" max="5" width="15" customWidth="1"/>
    <col min="6" max="6" width="15.7109375" customWidth="1"/>
    <col min="7" max="7" width="3.140625" customWidth="1"/>
  </cols>
  <sheetData>
    <row r="1" spans="1:11" ht="15.75" x14ac:dyDescent="0.25">
      <c r="A1" s="8"/>
      <c r="B1" s="46"/>
      <c r="C1" s="46"/>
      <c r="D1" s="46"/>
      <c r="E1" s="46"/>
      <c r="G1" s="173" t="s">
        <v>212</v>
      </c>
    </row>
    <row r="2" spans="1:11" ht="15.75" x14ac:dyDescent="0.25">
      <c r="A2" s="8"/>
      <c r="B2" s="4"/>
      <c r="C2" s="4"/>
      <c r="D2" s="4"/>
      <c r="E2" s="4"/>
      <c r="G2" s="173" t="str">
        <f>+'3.2 _ Summaries'!L2</f>
        <v>Docket No. 16-057-03</v>
      </c>
    </row>
    <row r="3" spans="1:11" ht="15.75" x14ac:dyDescent="0.25">
      <c r="A3" s="8"/>
      <c r="B3" s="4"/>
      <c r="C3" s="4"/>
      <c r="D3" s="4"/>
      <c r="E3" s="4"/>
      <c r="G3" s="173" t="s">
        <v>543</v>
      </c>
    </row>
    <row r="4" spans="1:11" ht="15.75" x14ac:dyDescent="0.25">
      <c r="A4" s="8"/>
      <c r="B4" s="4"/>
      <c r="C4" s="4"/>
      <c r="D4" s="4"/>
      <c r="E4" s="4"/>
      <c r="G4" s="173" t="s">
        <v>308</v>
      </c>
    </row>
    <row r="5" spans="1:11" ht="23.25" x14ac:dyDescent="0.35">
      <c r="A5" s="107"/>
      <c r="B5" s="900" t="s">
        <v>206</v>
      </c>
      <c r="C5" s="900"/>
      <c r="D5" s="900"/>
      <c r="E5" s="900"/>
      <c r="F5" s="900"/>
    </row>
    <row r="6" spans="1:11" ht="18" x14ac:dyDescent="0.25">
      <c r="A6" s="107"/>
      <c r="B6" s="8"/>
      <c r="C6" s="8"/>
      <c r="D6" s="8"/>
      <c r="E6" s="8"/>
      <c r="F6" s="8"/>
    </row>
    <row r="7" spans="1:11" ht="18" x14ac:dyDescent="0.25">
      <c r="A7" s="107"/>
      <c r="B7" s="2"/>
      <c r="C7" s="46"/>
      <c r="D7" s="2"/>
      <c r="E7" s="2"/>
      <c r="F7" s="115"/>
    </row>
    <row r="8" spans="1:11" x14ac:dyDescent="0.2">
      <c r="A8" s="13"/>
      <c r="B8" s="2"/>
      <c r="C8" s="2" t="s">
        <v>0</v>
      </c>
      <c r="D8" s="2" t="s">
        <v>1</v>
      </c>
      <c r="E8" s="2" t="s">
        <v>205</v>
      </c>
      <c r="F8" s="115" t="s">
        <v>204</v>
      </c>
    </row>
    <row r="9" spans="1:11" x14ac:dyDescent="0.2">
      <c r="A9" s="11"/>
      <c r="B9" s="202" t="s">
        <v>193</v>
      </c>
      <c r="C9" s="744" t="s">
        <v>716</v>
      </c>
      <c r="D9" s="744" t="s">
        <v>715</v>
      </c>
      <c r="E9" s="744" t="s">
        <v>714</v>
      </c>
      <c r="F9" s="2" t="s">
        <v>113</v>
      </c>
      <c r="G9" s="8"/>
      <c r="H9" s="8"/>
      <c r="I9" s="8"/>
      <c r="J9" s="8"/>
      <c r="K9" s="8"/>
    </row>
    <row r="10" spans="1:11" ht="13.5" thickBot="1" x14ac:dyDescent="0.25">
      <c r="A10" s="203"/>
      <c r="B10" s="204"/>
      <c r="C10" s="204"/>
      <c r="D10" s="204"/>
      <c r="E10" s="204"/>
      <c r="F10" s="204"/>
      <c r="G10" s="8"/>
      <c r="H10" s="8"/>
      <c r="I10" s="8"/>
      <c r="J10" s="8"/>
      <c r="K10" s="8"/>
    </row>
    <row r="11" spans="1:11" x14ac:dyDescent="0.2">
      <c r="A11" s="54">
        <v>1</v>
      </c>
      <c r="B11" s="205" t="s">
        <v>194</v>
      </c>
      <c r="C11" s="206">
        <v>2348925.002415</v>
      </c>
      <c r="D11" s="206">
        <v>1352896.3397368423</v>
      </c>
      <c r="E11" s="206">
        <v>1719865.5124320001</v>
      </c>
      <c r="F11" s="207">
        <v>1807228.9515279476</v>
      </c>
      <c r="G11" s="8"/>
      <c r="H11" s="8"/>
      <c r="I11" s="8"/>
      <c r="J11" s="8"/>
      <c r="K11" s="8"/>
    </row>
    <row r="12" spans="1:11" ht="13.5" thickBot="1" x14ac:dyDescent="0.25">
      <c r="A12" s="54">
        <v>2</v>
      </c>
      <c r="B12" s="208" t="s">
        <v>217</v>
      </c>
      <c r="C12" s="209">
        <v>1446397.3475850001</v>
      </c>
      <c r="D12" s="209">
        <v>2567260.8102631578</v>
      </c>
      <c r="E12" s="209">
        <v>1538072.5675679999</v>
      </c>
      <c r="F12" s="210">
        <v>1850576.9084720525</v>
      </c>
      <c r="G12" s="8"/>
      <c r="H12" s="8"/>
      <c r="I12" s="8"/>
      <c r="J12" s="8"/>
      <c r="K12" s="8"/>
    </row>
    <row r="13" spans="1:11" x14ac:dyDescent="0.2">
      <c r="A13" s="54">
        <v>3</v>
      </c>
      <c r="B13" s="211" t="s">
        <v>75</v>
      </c>
      <c r="C13" s="209">
        <f>SUM(C11:C12)</f>
        <v>3795322.35</v>
      </c>
      <c r="D13" s="209">
        <f>SUM(D11:D12)</f>
        <v>3920157.1500000004</v>
      </c>
      <c r="E13" s="209">
        <f>SUM(E11:E12)</f>
        <v>3257938.08</v>
      </c>
      <c r="F13" s="207">
        <f>AVERAGE(C13:E13)</f>
        <v>3657805.86</v>
      </c>
      <c r="G13" s="8"/>
      <c r="H13" s="8"/>
      <c r="I13" s="8"/>
      <c r="J13" s="8"/>
      <c r="K13" s="8"/>
    </row>
    <row r="14" spans="1:11" x14ac:dyDescent="0.2">
      <c r="A14" s="54">
        <v>4</v>
      </c>
      <c r="B14" s="212"/>
      <c r="C14" s="204"/>
      <c r="D14" s="204"/>
      <c r="E14" s="204"/>
      <c r="F14" s="213"/>
      <c r="G14" s="8"/>
      <c r="H14" s="8"/>
      <c r="I14" s="8"/>
      <c r="J14" s="8"/>
      <c r="K14" s="8"/>
    </row>
    <row r="15" spans="1:11" x14ac:dyDescent="0.2">
      <c r="A15" s="54">
        <v>5</v>
      </c>
      <c r="B15" s="208" t="s">
        <v>195</v>
      </c>
      <c r="C15" s="214">
        <v>0.61890000000000001</v>
      </c>
      <c r="D15" s="214">
        <v>0.34511278195488726</v>
      </c>
      <c r="E15" s="214">
        <v>0.52790000000000004</v>
      </c>
      <c r="F15" s="215">
        <f>F11/F13</f>
        <v>0.49407459572716295</v>
      </c>
      <c r="G15" s="8"/>
      <c r="H15" s="8"/>
      <c r="I15" s="8"/>
      <c r="J15" s="8"/>
      <c r="K15" s="8"/>
    </row>
    <row r="16" spans="1:11" x14ac:dyDescent="0.2">
      <c r="A16" s="54">
        <v>6</v>
      </c>
      <c r="B16" s="208" t="s">
        <v>218</v>
      </c>
      <c r="C16" s="214">
        <v>0.38109999999999999</v>
      </c>
      <c r="D16" s="214">
        <v>0.65488721804511274</v>
      </c>
      <c r="E16" s="214">
        <v>0.47209999999999996</v>
      </c>
      <c r="F16" s="215">
        <f>F12/F13</f>
        <v>0.50592540427283705</v>
      </c>
      <c r="G16" s="8"/>
      <c r="H16" s="8"/>
      <c r="I16" s="8"/>
      <c r="J16" s="8"/>
      <c r="K16" s="8"/>
    </row>
    <row r="17" spans="1:11" ht="13.5" thickBot="1" x14ac:dyDescent="0.25">
      <c r="A17" s="54">
        <v>7</v>
      </c>
      <c r="B17" s="216" t="s">
        <v>75</v>
      </c>
      <c r="C17" s="217">
        <f>SUM(C15:C16)</f>
        <v>1</v>
      </c>
      <c r="D17" s="217">
        <f>SUM(D15:D16)</f>
        <v>1</v>
      </c>
      <c r="E17" s="217">
        <f>SUM(E15:E16)</f>
        <v>1</v>
      </c>
      <c r="F17" s="218">
        <f>SUM(F15:F16)</f>
        <v>1</v>
      </c>
      <c r="G17" s="8"/>
      <c r="H17" s="8"/>
      <c r="I17" s="8"/>
      <c r="J17" s="8"/>
      <c r="K17" s="8"/>
    </row>
    <row r="18" spans="1:11" ht="13.5" thickBot="1" x14ac:dyDescent="0.25">
      <c r="A18" s="54">
        <v>8</v>
      </c>
      <c r="B18" s="11"/>
      <c r="C18" s="204"/>
      <c r="D18" s="204"/>
      <c r="E18" s="204"/>
      <c r="F18" s="204"/>
      <c r="G18" s="8"/>
      <c r="H18" s="8"/>
      <c r="I18" s="8"/>
      <c r="J18" s="8"/>
      <c r="K18" s="8"/>
    </row>
    <row r="19" spans="1:11" x14ac:dyDescent="0.2">
      <c r="A19" s="54">
        <v>9</v>
      </c>
      <c r="B19" s="205" t="s">
        <v>196</v>
      </c>
      <c r="C19" s="206">
        <v>1292803.210144605</v>
      </c>
      <c r="D19" s="206">
        <v>0</v>
      </c>
      <c r="E19" s="206">
        <v>0</v>
      </c>
      <c r="F19" s="207">
        <f>AVERAGE(C19:E19)</f>
        <v>430934.40338153503</v>
      </c>
      <c r="G19" s="401"/>
      <c r="H19" s="8"/>
      <c r="I19" s="8"/>
      <c r="J19" s="8"/>
      <c r="K19" s="8"/>
    </row>
    <row r="20" spans="1:11" x14ac:dyDescent="0.2">
      <c r="A20" s="54">
        <v>10</v>
      </c>
      <c r="B20" s="208" t="s">
        <v>219</v>
      </c>
      <c r="C20" s="209">
        <v>771548.62985539483</v>
      </c>
      <c r="D20" s="209">
        <v>1955703.36</v>
      </c>
      <c r="E20" s="209">
        <v>2085795.25</v>
      </c>
      <c r="F20" s="220">
        <f>AVERAGE(C20:E20)</f>
        <v>1604349.0799517983</v>
      </c>
      <c r="G20" s="8"/>
      <c r="H20" s="8"/>
      <c r="I20" s="8"/>
      <c r="J20" s="8"/>
      <c r="K20" s="8"/>
    </row>
    <row r="21" spans="1:11" x14ac:dyDescent="0.2">
      <c r="A21" s="54">
        <v>11</v>
      </c>
      <c r="B21" s="211" t="s">
        <v>75</v>
      </c>
      <c r="C21" s="219">
        <f>SUM(C19:C20)</f>
        <v>2064351.8399999999</v>
      </c>
      <c r="D21" s="219">
        <f>SUM(D19:D20)</f>
        <v>1955703.36</v>
      </c>
      <c r="E21" s="219">
        <f>SUM(E19:E20)</f>
        <v>2085795.25</v>
      </c>
      <c r="F21" s="220">
        <f>AVERAGE(C21:E21)</f>
        <v>2035283.4833333334</v>
      </c>
      <c r="G21" s="8"/>
      <c r="H21" s="8"/>
      <c r="I21" s="8"/>
      <c r="J21" s="8"/>
      <c r="K21" s="8"/>
    </row>
    <row r="22" spans="1:11" x14ac:dyDescent="0.2">
      <c r="A22" s="54">
        <v>12</v>
      </c>
      <c r="B22" s="212"/>
      <c r="C22" s="204"/>
      <c r="D22" s="204"/>
      <c r="E22" s="204"/>
      <c r="F22" s="213"/>
      <c r="G22" s="8"/>
      <c r="H22" s="8"/>
      <c r="I22" s="8"/>
      <c r="J22" s="8"/>
      <c r="K22" s="8"/>
    </row>
    <row r="23" spans="1:11" x14ac:dyDescent="0.2">
      <c r="A23" s="54">
        <v>13</v>
      </c>
      <c r="B23" s="208" t="s">
        <v>197</v>
      </c>
      <c r="C23" s="214">
        <v>0.62625139043381539</v>
      </c>
      <c r="D23" s="214">
        <v>0</v>
      </c>
      <c r="E23" s="214">
        <v>0</v>
      </c>
      <c r="F23" s="215">
        <f>F19/F21</f>
        <v>0.21173188251680894</v>
      </c>
      <c r="G23" s="8"/>
      <c r="H23" s="8"/>
      <c r="I23" s="8"/>
      <c r="J23" s="8"/>
      <c r="K23" s="8"/>
    </row>
    <row r="24" spans="1:11" x14ac:dyDescent="0.2">
      <c r="A24" s="54">
        <v>14</v>
      </c>
      <c r="B24" s="208" t="s">
        <v>220</v>
      </c>
      <c r="C24" s="214">
        <v>0.37374860956618466</v>
      </c>
      <c r="D24" s="214">
        <v>1</v>
      </c>
      <c r="E24" s="214">
        <v>1</v>
      </c>
      <c r="F24" s="215">
        <f>F20/F21</f>
        <v>0.78826811748319103</v>
      </c>
      <c r="G24" s="8"/>
      <c r="H24" s="8"/>
      <c r="I24" s="8"/>
      <c r="J24" s="8"/>
      <c r="K24" s="8"/>
    </row>
    <row r="25" spans="1:11" ht="13.5" thickBot="1" x14ac:dyDescent="0.25">
      <c r="A25" s="54">
        <v>15</v>
      </c>
      <c r="B25" s="216" t="s">
        <v>75</v>
      </c>
      <c r="C25" s="217">
        <f>SUM(C23:C24)</f>
        <v>1</v>
      </c>
      <c r="D25" s="217">
        <f>SUM(D23:D24)</f>
        <v>1</v>
      </c>
      <c r="E25" s="217">
        <f>SUM(E23:E24)</f>
        <v>1</v>
      </c>
      <c r="F25" s="218">
        <f>SUM(F23:F24)</f>
        <v>1</v>
      </c>
      <c r="G25" s="402"/>
      <c r="H25" s="8"/>
      <c r="I25" s="8"/>
      <c r="J25" s="8"/>
      <c r="K25" s="8"/>
    </row>
    <row r="26" spans="1:11" ht="13.5" thickBot="1" x14ac:dyDescent="0.25">
      <c r="A26" s="54">
        <v>16</v>
      </c>
      <c r="B26" s="204"/>
      <c r="C26" s="204"/>
      <c r="D26" s="204"/>
      <c r="E26" s="204"/>
      <c r="F26" s="204"/>
      <c r="G26" s="8"/>
      <c r="H26" s="8"/>
      <c r="I26" s="8"/>
      <c r="J26" s="8"/>
      <c r="K26" s="8"/>
    </row>
    <row r="27" spans="1:11" x14ac:dyDescent="0.2">
      <c r="A27" s="54">
        <v>17</v>
      </c>
      <c r="B27" s="221" t="s">
        <v>198</v>
      </c>
      <c r="C27" s="206">
        <v>583777.333125</v>
      </c>
      <c r="D27" s="206">
        <v>575492.83659999992</v>
      </c>
      <c r="E27" s="206">
        <v>827738.88841600006</v>
      </c>
      <c r="F27" s="207">
        <f>AVERAGE(C27:E27)</f>
        <v>662336.35271366674</v>
      </c>
      <c r="G27" s="8"/>
      <c r="H27" s="8"/>
      <c r="I27" s="8"/>
      <c r="J27" s="8"/>
      <c r="K27" s="8"/>
    </row>
    <row r="28" spans="1:11" x14ac:dyDescent="0.2">
      <c r="A28" s="54">
        <v>18</v>
      </c>
      <c r="B28" s="211" t="s">
        <v>221</v>
      </c>
      <c r="C28" s="209">
        <v>922744.81687500002</v>
      </c>
      <c r="D28" s="209">
        <v>1117133.1534</v>
      </c>
      <c r="E28" s="209">
        <v>656728.27158400009</v>
      </c>
      <c r="F28" s="220">
        <f>AVERAGE(C28:E28)</f>
        <v>898868.74728633335</v>
      </c>
      <c r="G28" s="8"/>
      <c r="H28" s="8"/>
      <c r="I28" s="8"/>
      <c r="J28" s="8"/>
      <c r="K28" s="8"/>
    </row>
    <row r="29" spans="1:11" x14ac:dyDescent="0.2">
      <c r="A29" s="54">
        <v>19</v>
      </c>
      <c r="B29" s="211" t="s">
        <v>75</v>
      </c>
      <c r="C29" s="219">
        <f>SUM(C27:C28)</f>
        <v>1506522.15</v>
      </c>
      <c r="D29" s="219">
        <f>SUM(D27:D28)</f>
        <v>1692625.9899999998</v>
      </c>
      <c r="E29" s="219">
        <f>SUM(E27:E28)</f>
        <v>1484467.1600000001</v>
      </c>
      <c r="F29" s="220">
        <f>AVERAGE(C29:E29)</f>
        <v>1561205.0999999999</v>
      </c>
      <c r="G29" s="8"/>
      <c r="H29" s="8"/>
      <c r="I29" s="8"/>
      <c r="J29" s="8"/>
      <c r="K29" s="8"/>
    </row>
    <row r="30" spans="1:11" x14ac:dyDescent="0.2">
      <c r="A30" s="54">
        <v>20</v>
      </c>
      <c r="B30" s="212"/>
      <c r="C30" s="204"/>
      <c r="D30" s="204"/>
      <c r="E30" s="204"/>
      <c r="F30" s="213"/>
      <c r="G30" s="8"/>
      <c r="H30" s="8"/>
      <c r="I30" s="8"/>
      <c r="J30" s="8"/>
      <c r="K30" s="8"/>
    </row>
    <row r="31" spans="1:11" x14ac:dyDescent="0.2">
      <c r="A31" s="54">
        <v>21</v>
      </c>
      <c r="B31" s="208" t="s">
        <v>199</v>
      </c>
      <c r="C31" s="214">
        <v>0.38750000000000001</v>
      </c>
      <c r="D31" s="214">
        <v>0.33999999999999997</v>
      </c>
      <c r="E31" s="214">
        <v>0.55759999999999998</v>
      </c>
      <c r="F31" s="215">
        <f>F27/F29</f>
        <v>0.42424685437785642</v>
      </c>
      <c r="G31" s="8"/>
      <c r="H31" s="8"/>
      <c r="I31" s="8"/>
      <c r="J31" s="8"/>
      <c r="K31" s="8"/>
    </row>
    <row r="32" spans="1:11" x14ac:dyDescent="0.2">
      <c r="A32" s="54">
        <v>22</v>
      </c>
      <c r="B32" s="208" t="s">
        <v>222</v>
      </c>
      <c r="C32" s="214">
        <v>0.61250000000000004</v>
      </c>
      <c r="D32" s="214">
        <v>0.66</v>
      </c>
      <c r="E32" s="214">
        <v>0.44240000000000002</v>
      </c>
      <c r="F32" s="215">
        <f>F28/F29</f>
        <v>0.57575314562214375</v>
      </c>
      <c r="G32" s="8"/>
      <c r="H32" s="8"/>
      <c r="I32" s="8"/>
      <c r="J32" s="8"/>
      <c r="K32" s="8"/>
    </row>
    <row r="33" spans="1:11" ht="13.5" thickBot="1" x14ac:dyDescent="0.25">
      <c r="A33" s="54">
        <v>23</v>
      </c>
      <c r="B33" s="216" t="s">
        <v>75</v>
      </c>
      <c r="C33" s="217">
        <f>SUM(C31:C32)</f>
        <v>1</v>
      </c>
      <c r="D33" s="217">
        <f>SUM(D31:D32)</f>
        <v>1</v>
      </c>
      <c r="E33" s="217">
        <f>SUM(E31:E32)</f>
        <v>1</v>
      </c>
      <c r="F33" s="218">
        <f>SUM(F31:F32)</f>
        <v>1.0000000000000002</v>
      </c>
      <c r="G33" s="57"/>
      <c r="H33" s="8"/>
      <c r="I33" s="8"/>
      <c r="J33" s="8"/>
      <c r="K33" s="8"/>
    </row>
    <row r="34" spans="1:11" ht="13.5" thickBot="1" x14ac:dyDescent="0.25">
      <c r="A34" s="54">
        <v>24</v>
      </c>
      <c r="B34" s="11"/>
      <c r="C34" s="11"/>
      <c r="D34" s="11"/>
      <c r="E34" s="11"/>
      <c r="F34" s="11"/>
      <c r="G34" s="8"/>
      <c r="H34" s="8"/>
      <c r="I34" s="8"/>
      <c r="J34" s="8"/>
      <c r="K34" s="8"/>
    </row>
    <row r="35" spans="1:11" x14ac:dyDescent="0.2">
      <c r="A35" s="54">
        <v>25</v>
      </c>
      <c r="B35" s="205" t="s">
        <v>200</v>
      </c>
      <c r="C35" s="206">
        <v>1269222.0418534959</v>
      </c>
      <c r="D35" s="206">
        <v>0</v>
      </c>
      <c r="E35" s="206">
        <v>0</v>
      </c>
      <c r="F35" s="207">
        <f>AVERAGE(C35:E35)</f>
        <v>423074.01395116531</v>
      </c>
      <c r="G35" s="8"/>
      <c r="H35" s="8"/>
      <c r="I35" s="8"/>
      <c r="J35" s="8"/>
      <c r="K35" s="8"/>
    </row>
    <row r="36" spans="1:11" x14ac:dyDescent="0.2">
      <c r="A36" s="54">
        <v>26</v>
      </c>
      <c r="B36" s="208" t="s">
        <v>223</v>
      </c>
      <c r="C36" s="209">
        <v>3681293.3681465038</v>
      </c>
      <c r="D36" s="209">
        <v>5763248.46</v>
      </c>
      <c r="E36" s="209">
        <v>4542817.62</v>
      </c>
      <c r="F36" s="220">
        <f>AVERAGE(C36:E36)</f>
        <v>4662453.1493821675</v>
      </c>
      <c r="G36" s="8"/>
      <c r="H36" s="8"/>
      <c r="I36" s="8"/>
      <c r="J36" s="8"/>
      <c r="K36" s="8"/>
    </row>
    <row r="37" spans="1:11" x14ac:dyDescent="0.2">
      <c r="A37" s="54">
        <v>27</v>
      </c>
      <c r="B37" s="211" t="s">
        <v>75</v>
      </c>
      <c r="C37" s="219">
        <f>SUM(C35:C36)</f>
        <v>4950515.41</v>
      </c>
      <c r="D37" s="219">
        <f>SUM(D35:D36)</f>
        <v>5763248.46</v>
      </c>
      <c r="E37" s="219">
        <f>SUM(E35:E36)</f>
        <v>4542817.62</v>
      </c>
      <c r="F37" s="220">
        <f>AVERAGE(C37:E37)</f>
        <v>5085527.163333334</v>
      </c>
      <c r="G37" s="8"/>
      <c r="H37" s="8"/>
      <c r="I37" s="8"/>
      <c r="J37" s="8"/>
      <c r="K37" s="8"/>
    </row>
    <row r="38" spans="1:11" x14ac:dyDescent="0.2">
      <c r="A38" s="54">
        <v>28</v>
      </c>
      <c r="B38" s="212"/>
      <c r="C38" s="204"/>
      <c r="D38" s="204"/>
      <c r="E38" s="204"/>
      <c r="F38" s="213"/>
      <c r="G38" s="8"/>
      <c r="H38" s="8"/>
      <c r="I38" s="8"/>
      <c r="J38" s="8"/>
      <c r="K38" s="8"/>
    </row>
    <row r="39" spans="1:11" x14ac:dyDescent="0.2">
      <c r="A39" s="54">
        <v>29</v>
      </c>
      <c r="B39" s="208" t="s">
        <v>201</v>
      </c>
      <c r="C39" s="214">
        <v>0.25638179800221972</v>
      </c>
      <c r="D39" s="214">
        <v>0</v>
      </c>
      <c r="E39" s="214">
        <v>0</v>
      </c>
      <c r="F39" s="215">
        <f>F35/F37</f>
        <v>8.319177154367205E-2</v>
      </c>
      <c r="G39" s="8"/>
      <c r="H39" s="8"/>
      <c r="I39" s="8"/>
      <c r="J39" s="8"/>
      <c r="K39" s="8"/>
    </row>
    <row r="40" spans="1:11" x14ac:dyDescent="0.2">
      <c r="A40" s="54">
        <v>30</v>
      </c>
      <c r="B40" s="208" t="s">
        <v>224</v>
      </c>
      <c r="C40" s="214">
        <v>0.74361820199778017</v>
      </c>
      <c r="D40" s="214">
        <v>1</v>
      </c>
      <c r="E40" s="214">
        <v>1</v>
      </c>
      <c r="F40" s="215">
        <f>F36/F37</f>
        <v>0.9168082284563277</v>
      </c>
      <c r="G40" s="8"/>
      <c r="H40" s="8"/>
      <c r="I40" s="8"/>
      <c r="J40" s="8"/>
      <c r="K40" s="8"/>
    </row>
    <row r="41" spans="1:11" ht="13.5" thickBot="1" x14ac:dyDescent="0.25">
      <c r="A41" s="54">
        <v>31</v>
      </c>
      <c r="B41" s="216" t="s">
        <v>75</v>
      </c>
      <c r="C41" s="217">
        <f>SUM(C39:C40)</f>
        <v>0.99999999999999989</v>
      </c>
      <c r="D41" s="217">
        <f>SUM(D39:D40)</f>
        <v>1</v>
      </c>
      <c r="E41" s="217">
        <f>SUM(E39:E40)</f>
        <v>1</v>
      </c>
      <c r="F41" s="218">
        <f>SUM(F39:F40)</f>
        <v>0.99999999999999978</v>
      </c>
      <c r="G41" s="57"/>
      <c r="H41" s="8"/>
      <c r="I41" s="8"/>
      <c r="J41" s="8"/>
      <c r="K41" s="8"/>
    </row>
    <row r="42" spans="1:11" x14ac:dyDescent="0.2">
      <c r="A42" s="119"/>
      <c r="B42" s="8"/>
      <c r="C42" s="117"/>
      <c r="D42" s="117"/>
      <c r="E42" s="117"/>
      <c r="F42" s="116"/>
      <c r="G42" s="8"/>
      <c r="H42" s="8"/>
      <c r="I42" s="8"/>
      <c r="J42" s="8"/>
      <c r="K42" s="8"/>
    </row>
    <row r="43" spans="1:1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">
      <c r="B44" s="8"/>
      <c r="C44" s="8"/>
      <c r="D44" s="8"/>
      <c r="E44" s="8"/>
      <c r="F44" s="8"/>
      <c r="G44" s="403"/>
      <c r="H44" s="8"/>
      <c r="I44" s="8"/>
      <c r="J44" s="8"/>
      <c r="K44" s="8"/>
    </row>
    <row r="45" spans="1:1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2:1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x14ac:dyDescent="0.2">
      <c r="F53" s="8"/>
      <c r="G53" s="8"/>
      <c r="H53" s="8"/>
      <c r="I53" s="8"/>
      <c r="J53" s="8"/>
      <c r="K53" s="8"/>
    </row>
    <row r="54" spans="2:11" x14ac:dyDescent="0.2">
      <c r="F54" s="8"/>
      <c r="G54" s="8"/>
      <c r="H54" s="8"/>
      <c r="I54" s="8"/>
      <c r="J54" s="8"/>
      <c r="K54" s="8"/>
    </row>
    <row r="55" spans="2:11" x14ac:dyDescent="0.2">
      <c r="F55" s="8"/>
      <c r="G55" s="8"/>
      <c r="H55" s="8"/>
      <c r="I55" s="8"/>
      <c r="J55" s="8"/>
      <c r="K55" s="8"/>
    </row>
    <row r="56" spans="2:11" x14ac:dyDescent="0.2">
      <c r="F56" s="8"/>
      <c r="G56" s="8"/>
      <c r="H56" s="8"/>
      <c r="I56" s="8"/>
      <c r="J56" s="8"/>
      <c r="K56" s="8"/>
    </row>
    <row r="57" spans="2:11" x14ac:dyDescent="0.2">
      <c r="F57" s="8"/>
      <c r="G57" s="8"/>
      <c r="H57" s="8"/>
      <c r="I57" s="8"/>
      <c r="J57" s="8"/>
      <c r="K57" s="8"/>
    </row>
    <row r="58" spans="2:11" x14ac:dyDescent="0.2">
      <c r="F58" s="8"/>
      <c r="G58" s="8"/>
      <c r="H58" s="8"/>
      <c r="I58" s="8"/>
      <c r="J58" s="8"/>
      <c r="K58" s="8"/>
    </row>
    <row r="59" spans="2:11" x14ac:dyDescent="0.2">
      <c r="F59" s="8"/>
      <c r="G59" s="8"/>
      <c r="H59" s="8"/>
      <c r="I59" s="8"/>
      <c r="J59" s="8"/>
      <c r="K59" s="8"/>
    </row>
    <row r="60" spans="2:11" x14ac:dyDescent="0.2">
      <c r="F60" s="8"/>
      <c r="G60" s="8"/>
      <c r="H60" s="8"/>
      <c r="I60" s="8"/>
      <c r="J60" s="8"/>
      <c r="K60" s="8"/>
    </row>
    <row r="61" spans="2:11" x14ac:dyDescent="0.2">
      <c r="F61" s="8"/>
      <c r="G61" s="8"/>
      <c r="H61" s="8"/>
      <c r="I61" s="8"/>
      <c r="J61" s="8"/>
      <c r="K61" s="8"/>
    </row>
    <row r="62" spans="2:11" x14ac:dyDescent="0.2">
      <c r="F62" s="8"/>
      <c r="G62" s="8"/>
      <c r="H62" s="8"/>
      <c r="I62" s="8"/>
      <c r="J62" s="8"/>
      <c r="K62" s="8"/>
    </row>
    <row r="63" spans="2:11" x14ac:dyDescent="0.2">
      <c r="F63" s="8"/>
      <c r="G63" s="8"/>
      <c r="H63" s="8"/>
      <c r="I63" s="8"/>
      <c r="J63" s="8"/>
      <c r="K63" s="8"/>
    </row>
    <row r="64" spans="2:11" x14ac:dyDescent="0.2">
      <c r="F64" s="8"/>
      <c r="G64" s="8"/>
      <c r="H64" s="8"/>
      <c r="I64" s="8"/>
      <c r="J64" s="8"/>
      <c r="K64" s="8"/>
    </row>
    <row r="65" spans="6:11" x14ac:dyDescent="0.2">
      <c r="F65" s="8"/>
      <c r="G65" s="8"/>
      <c r="H65" s="8"/>
      <c r="I65" s="8"/>
      <c r="J65" s="8"/>
      <c r="K65" s="8"/>
    </row>
    <row r="66" spans="6:11" x14ac:dyDescent="0.2">
      <c r="F66" s="8"/>
      <c r="G66" s="8"/>
      <c r="H66" s="8"/>
      <c r="I66" s="8"/>
      <c r="J66" s="8"/>
      <c r="K66" s="8"/>
    </row>
    <row r="67" spans="6:11" x14ac:dyDescent="0.2">
      <c r="F67" s="8"/>
      <c r="G67" s="8"/>
      <c r="H67" s="8"/>
      <c r="I67" s="8"/>
      <c r="J67" s="8"/>
      <c r="K67" s="8"/>
    </row>
    <row r="68" spans="6:11" x14ac:dyDescent="0.2">
      <c r="F68" s="8"/>
      <c r="G68" s="8"/>
      <c r="H68" s="8"/>
      <c r="I68" s="8"/>
      <c r="J68" s="8"/>
      <c r="K68" s="8"/>
    </row>
    <row r="69" spans="6:11" x14ac:dyDescent="0.2">
      <c r="F69" s="8"/>
      <c r="G69" s="8"/>
      <c r="H69" s="8"/>
      <c r="I69" s="8"/>
      <c r="J69" s="8"/>
      <c r="K69" s="8"/>
    </row>
    <row r="70" spans="6:11" x14ac:dyDescent="0.2">
      <c r="F70" s="8"/>
      <c r="G70" s="8"/>
      <c r="H70" s="8"/>
      <c r="I70" s="8"/>
      <c r="J70" s="8"/>
      <c r="K70" s="8"/>
    </row>
    <row r="71" spans="6:11" x14ac:dyDescent="0.2">
      <c r="F71" s="8"/>
      <c r="G71" s="8"/>
      <c r="H71" s="8"/>
      <c r="I71" s="8"/>
      <c r="J71" s="8"/>
      <c r="K71" s="8"/>
    </row>
    <row r="72" spans="6:11" x14ac:dyDescent="0.2">
      <c r="F72" s="8"/>
      <c r="G72" s="8"/>
      <c r="H72" s="8"/>
      <c r="I72" s="8"/>
      <c r="J72" s="8"/>
      <c r="K72" s="8"/>
    </row>
    <row r="73" spans="6:11" x14ac:dyDescent="0.2">
      <c r="F73" s="8"/>
      <c r="G73" s="8"/>
      <c r="H73" s="8"/>
      <c r="I73" s="8"/>
      <c r="J73" s="8"/>
      <c r="K73" s="8"/>
    </row>
  </sheetData>
  <mergeCells count="1">
    <mergeCell ref="B5:F5"/>
  </mergeCells>
  <phoneticPr fontId="4" type="noConversion"/>
  <pageMargins left="0.75" right="0.17" top="0.32" bottom="1" header="0.22" footer="0.5"/>
  <pageSetup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opLeftCell="A10" workbookViewId="0"/>
  </sheetViews>
  <sheetFormatPr defaultRowHeight="12.75" x14ac:dyDescent="0.2"/>
  <cols>
    <col min="1" max="1" width="4" style="16" bestFit="1" customWidth="1"/>
    <col min="2" max="2" width="3.28515625" style="68" customWidth="1"/>
    <col min="3" max="7" width="23.5703125" style="68" customWidth="1"/>
    <col min="8" max="8" width="9.140625" style="68"/>
    <col min="9" max="9" width="15.140625" style="68" bestFit="1" customWidth="1"/>
    <col min="10" max="10" width="18" style="68" customWidth="1"/>
    <col min="11" max="16384" width="9.140625" style="8"/>
  </cols>
  <sheetData>
    <row r="1" spans="1:13" ht="15.75" x14ac:dyDescent="0.25">
      <c r="H1" s="172" t="s">
        <v>212</v>
      </c>
    </row>
    <row r="2" spans="1:13" ht="15.75" x14ac:dyDescent="0.25">
      <c r="H2" s="173" t="str">
        <f>+'3.2 _ Summaries'!L2</f>
        <v>Docket No. 16-057-03</v>
      </c>
    </row>
    <row r="3" spans="1:13" ht="15.75" x14ac:dyDescent="0.25">
      <c r="H3" s="173" t="s">
        <v>738</v>
      </c>
    </row>
    <row r="4" spans="1:13" ht="15.75" x14ac:dyDescent="0.25">
      <c r="H4" s="173" t="s">
        <v>309</v>
      </c>
      <c r="L4"/>
      <c r="M4"/>
    </row>
    <row r="5" spans="1:13" ht="18" x14ac:dyDescent="0.25">
      <c r="A5" s="901" t="s">
        <v>141</v>
      </c>
      <c r="B5" s="901"/>
      <c r="C5" s="901"/>
      <c r="D5" s="901"/>
      <c r="E5" s="901"/>
      <c r="F5" s="901"/>
      <c r="G5" s="901"/>
      <c r="H5" s="114"/>
      <c r="L5"/>
      <c r="M5"/>
    </row>
    <row r="6" spans="1:13" x14ac:dyDescent="0.2">
      <c r="B6" s="70"/>
      <c r="C6" s="902"/>
      <c r="D6" s="903"/>
      <c r="E6" s="903"/>
      <c r="F6" s="903"/>
      <c r="G6" s="903"/>
      <c r="L6"/>
      <c r="M6"/>
    </row>
    <row r="7" spans="1:13" ht="15.75" x14ac:dyDescent="0.25">
      <c r="A7" s="134"/>
      <c r="B7" s="135"/>
      <c r="C7" s="126"/>
      <c r="D7" s="126"/>
      <c r="E7" s="126"/>
      <c r="F7" s="123"/>
      <c r="G7" s="136"/>
      <c r="H7" s="71"/>
      <c r="L7"/>
      <c r="M7"/>
    </row>
    <row r="8" spans="1:13" ht="15.75" x14ac:dyDescent="0.25">
      <c r="A8" s="134"/>
      <c r="B8" s="135"/>
      <c r="C8" s="126"/>
      <c r="D8" s="123"/>
      <c r="E8" s="124" t="s">
        <v>0</v>
      </c>
      <c r="F8" s="124" t="s">
        <v>1</v>
      </c>
      <c r="G8" s="125" t="s">
        <v>205</v>
      </c>
      <c r="H8" s="65"/>
      <c r="J8" s="17"/>
      <c r="L8"/>
      <c r="M8"/>
    </row>
    <row r="9" spans="1:13" ht="15.75" x14ac:dyDescent="0.25">
      <c r="A9" s="134"/>
      <c r="B9" s="135"/>
      <c r="C9" s="124"/>
      <c r="D9" s="127"/>
      <c r="E9" s="127"/>
      <c r="F9" s="125"/>
      <c r="G9" s="124"/>
      <c r="H9" s="60"/>
      <c r="I9" s="61"/>
      <c r="J9" s="8"/>
      <c r="L9"/>
      <c r="M9"/>
    </row>
    <row r="10" spans="1:13" ht="15.75" x14ac:dyDescent="0.25">
      <c r="A10" s="134"/>
      <c r="B10" s="135"/>
      <c r="C10" s="904" t="s">
        <v>142</v>
      </c>
      <c r="D10" s="904"/>
      <c r="E10" s="137"/>
      <c r="F10" s="137" t="s">
        <v>143</v>
      </c>
      <c r="G10" s="137" t="s">
        <v>144</v>
      </c>
      <c r="H10" s="108"/>
      <c r="I10" s="61"/>
      <c r="J10" s="8"/>
      <c r="L10"/>
      <c r="M10"/>
    </row>
    <row r="11" spans="1:13" ht="15" x14ac:dyDescent="0.2">
      <c r="A11" s="134"/>
      <c r="B11" s="135"/>
      <c r="C11" s="123"/>
      <c r="D11" s="126"/>
      <c r="E11" s="126"/>
      <c r="F11" s="126"/>
      <c r="G11" s="123"/>
      <c r="H11" s="109"/>
      <c r="I11" s="71"/>
    </row>
    <row r="12" spans="1:13" ht="15" x14ac:dyDescent="0.2">
      <c r="A12" s="138">
        <v>1</v>
      </c>
      <c r="B12" s="139"/>
      <c r="C12" s="320" t="s">
        <v>190</v>
      </c>
      <c r="D12" s="140"/>
      <c r="E12" s="140"/>
      <c r="F12" s="130">
        <v>13023.829787234041</v>
      </c>
      <c r="G12" s="140"/>
      <c r="H12" s="4"/>
      <c r="I12" s="43"/>
      <c r="J12" s="20"/>
    </row>
    <row r="13" spans="1:13" ht="15.75" x14ac:dyDescent="0.25">
      <c r="A13" s="134">
        <v>2</v>
      </c>
      <c r="B13" s="139"/>
      <c r="C13" s="141"/>
      <c r="D13" s="141"/>
      <c r="E13" s="141"/>
      <c r="F13" s="141"/>
      <c r="G13" s="142"/>
      <c r="H13" s="4"/>
      <c r="I13" s="86"/>
      <c r="J13" s="20"/>
    </row>
    <row r="14" spans="1:13" ht="15.75" x14ac:dyDescent="0.25">
      <c r="A14" s="134">
        <v>3</v>
      </c>
      <c r="B14" s="139"/>
      <c r="C14" s="129"/>
      <c r="D14" s="141"/>
      <c r="E14" s="536" t="s">
        <v>80</v>
      </c>
      <c r="F14" s="537" t="s">
        <v>145</v>
      </c>
      <c r="G14" s="537" t="s">
        <v>6</v>
      </c>
      <c r="H14" s="104"/>
      <c r="I14" s="86"/>
      <c r="J14" s="20"/>
    </row>
    <row r="15" spans="1:13" ht="15.75" x14ac:dyDescent="0.25">
      <c r="A15" s="134">
        <v>4</v>
      </c>
      <c r="B15" s="139"/>
      <c r="C15" s="129" t="s">
        <v>146</v>
      </c>
      <c r="D15" s="140"/>
      <c r="E15" s="538" t="s">
        <v>147</v>
      </c>
      <c r="F15" s="538" t="s">
        <v>111</v>
      </c>
      <c r="G15" s="538" t="s">
        <v>111</v>
      </c>
      <c r="H15" s="104"/>
      <c r="I15" s="86"/>
      <c r="J15" s="20"/>
    </row>
    <row r="16" spans="1:13" ht="15" x14ac:dyDescent="0.2">
      <c r="A16" s="134">
        <v>5</v>
      </c>
      <c r="B16" s="135"/>
      <c r="C16" s="129"/>
      <c r="D16" s="129"/>
      <c r="E16" s="129"/>
      <c r="F16" s="129"/>
      <c r="G16" s="129"/>
      <c r="H16" s="4"/>
      <c r="I16" s="86"/>
      <c r="J16" s="20"/>
    </row>
    <row r="17" spans="1:10" ht="15" x14ac:dyDescent="0.2">
      <c r="A17" s="134">
        <v>6</v>
      </c>
      <c r="B17" s="135"/>
      <c r="C17" s="129" t="s">
        <v>137</v>
      </c>
      <c r="D17" s="140"/>
      <c r="E17" s="140"/>
      <c r="F17" s="140"/>
      <c r="G17" s="143"/>
      <c r="H17" s="110"/>
      <c r="I17" s="86"/>
      <c r="J17" s="20"/>
    </row>
    <row r="18" spans="1:10" ht="15.75" x14ac:dyDescent="0.25">
      <c r="A18" s="134">
        <v>7</v>
      </c>
      <c r="B18" s="135"/>
      <c r="C18" s="144" t="s">
        <v>138</v>
      </c>
      <c r="D18" s="131"/>
      <c r="E18" s="145">
        <v>0.46539999999999998</v>
      </c>
      <c r="F18" s="146"/>
      <c r="G18" s="146"/>
      <c r="H18" s="98"/>
      <c r="I18" s="86"/>
      <c r="J18" s="20"/>
    </row>
    <row r="19" spans="1:10" ht="15.75" x14ac:dyDescent="0.25">
      <c r="A19" s="134">
        <v>8</v>
      </c>
      <c r="B19" s="135"/>
      <c r="C19" s="147" t="s">
        <v>140</v>
      </c>
      <c r="D19" s="148"/>
      <c r="E19" s="130">
        <f>F12*E18</f>
        <v>6061.2903829787219</v>
      </c>
      <c r="F19" s="130">
        <f>SUM(E19)</f>
        <v>6061.2903829787219</v>
      </c>
      <c r="G19" s="130">
        <f>F19</f>
        <v>6061.2903829787219</v>
      </c>
      <c r="H19" s="98"/>
      <c r="I19" s="86"/>
      <c r="J19" s="20"/>
    </row>
    <row r="20" spans="1:10" ht="15" x14ac:dyDescent="0.2">
      <c r="A20" s="134">
        <v>9</v>
      </c>
      <c r="B20" s="135"/>
      <c r="C20" s="129"/>
      <c r="D20" s="142"/>
      <c r="E20" s="142"/>
      <c r="F20" s="142"/>
      <c r="G20" s="140"/>
      <c r="H20" s="98"/>
      <c r="I20" s="86"/>
      <c r="J20" s="20"/>
    </row>
    <row r="21" spans="1:10" ht="15" x14ac:dyDescent="0.2">
      <c r="A21" s="134">
        <v>10</v>
      </c>
      <c r="B21" s="123"/>
      <c r="C21" s="129"/>
      <c r="D21" s="129"/>
      <c r="E21" s="129"/>
      <c r="F21" s="129"/>
      <c r="G21" s="129"/>
      <c r="H21" s="4"/>
      <c r="I21" s="86"/>
      <c r="J21" s="20"/>
    </row>
    <row r="22" spans="1:10" ht="15" x14ac:dyDescent="0.2">
      <c r="A22" s="134">
        <v>11</v>
      </c>
      <c r="B22" s="123"/>
      <c r="C22" s="129"/>
      <c r="D22" s="129"/>
      <c r="E22" s="129"/>
      <c r="F22" s="149"/>
      <c r="G22" s="149"/>
      <c r="H22" s="8"/>
      <c r="I22" s="86"/>
      <c r="J22" s="20"/>
    </row>
    <row r="23" spans="1:10" ht="15" x14ac:dyDescent="0.2">
      <c r="A23" s="134">
        <v>12</v>
      </c>
      <c r="B23" s="123"/>
      <c r="C23" s="151" t="s">
        <v>189</v>
      </c>
      <c r="D23" s="129"/>
      <c r="E23" s="129"/>
      <c r="F23" s="129"/>
      <c r="G23" s="149">
        <v>25740.321276595743</v>
      </c>
      <c r="H23" s="93"/>
      <c r="I23" s="20"/>
      <c r="J23" s="20"/>
    </row>
    <row r="24" spans="1:10" ht="15" x14ac:dyDescent="0.2">
      <c r="A24" s="134">
        <v>13</v>
      </c>
      <c r="B24" s="123"/>
      <c r="C24" s="151"/>
      <c r="D24" s="129"/>
      <c r="E24" s="129"/>
      <c r="F24" s="129"/>
      <c r="G24" s="149"/>
      <c r="H24" s="93"/>
      <c r="I24" s="20"/>
      <c r="J24" s="20"/>
    </row>
    <row r="25" spans="1:10" ht="15" x14ac:dyDescent="0.2">
      <c r="A25" s="134">
        <v>14</v>
      </c>
      <c r="B25" s="123"/>
      <c r="C25" s="150" t="s">
        <v>188</v>
      </c>
      <c r="D25" s="129"/>
      <c r="E25" s="129"/>
      <c r="F25" s="129"/>
      <c r="G25" s="149">
        <f>G23+G19</f>
        <v>31801.611659574464</v>
      </c>
      <c r="H25" s="20"/>
      <c r="I25" s="20"/>
      <c r="J25" s="20"/>
    </row>
    <row r="26" spans="1:10" ht="15" x14ac:dyDescent="0.2">
      <c r="A26" s="134">
        <v>15</v>
      </c>
      <c r="B26" s="123"/>
      <c r="C26" s="150"/>
      <c r="D26" s="129"/>
      <c r="E26" s="129"/>
      <c r="F26" s="129"/>
      <c r="G26" s="149"/>
      <c r="H26" s="20"/>
      <c r="I26" s="20"/>
      <c r="J26" s="20"/>
    </row>
    <row r="27" spans="1:10" ht="15" x14ac:dyDescent="0.2">
      <c r="A27" s="134">
        <v>16</v>
      </c>
      <c r="B27" s="123"/>
      <c r="C27" s="150"/>
      <c r="D27" s="129"/>
      <c r="E27" s="122" t="s">
        <v>712</v>
      </c>
      <c r="F27" s="570">
        <v>4.0000000000000001E-3</v>
      </c>
      <c r="G27" s="149">
        <v>31928.818106212762</v>
      </c>
      <c r="H27" s="20"/>
      <c r="I27" s="20"/>
      <c r="J27" s="20"/>
    </row>
    <row r="28" spans="1:10" ht="15" x14ac:dyDescent="0.2">
      <c r="A28" s="134">
        <v>17</v>
      </c>
      <c r="B28" s="123"/>
      <c r="C28" s="150"/>
      <c r="D28" s="129"/>
      <c r="E28" s="122" t="s">
        <v>713</v>
      </c>
      <c r="F28" s="570">
        <v>1.2999999999999999E-2</v>
      </c>
      <c r="G28" s="149">
        <v>32343.892741593525</v>
      </c>
      <c r="H28" s="20"/>
      <c r="I28" s="20"/>
      <c r="J28" s="20"/>
    </row>
    <row r="29" spans="1:10" ht="15" x14ac:dyDescent="0.2">
      <c r="A29" s="134">
        <v>18</v>
      </c>
      <c r="B29" s="123"/>
      <c r="C29" s="150"/>
      <c r="D29" s="129"/>
      <c r="E29" s="129"/>
      <c r="F29" s="129"/>
      <c r="G29" s="149"/>
      <c r="H29" s="20"/>
      <c r="I29" s="20"/>
      <c r="J29" s="20"/>
    </row>
    <row r="30" spans="1:10" ht="15" x14ac:dyDescent="0.2">
      <c r="A30" s="134">
        <v>19</v>
      </c>
      <c r="B30" s="123"/>
      <c r="C30" s="140" t="s">
        <v>139</v>
      </c>
      <c r="D30" s="129"/>
      <c r="E30" s="129"/>
      <c r="F30" s="129"/>
      <c r="G30" s="149">
        <f>-G28</f>
        <v>-32343.892741593525</v>
      </c>
      <c r="H30" s="20"/>
      <c r="I30" s="20"/>
      <c r="J30" s="20"/>
    </row>
    <row r="31" spans="1:10" ht="15" x14ac:dyDescent="0.2">
      <c r="A31" s="134"/>
      <c r="B31" s="123"/>
      <c r="C31" s="129"/>
      <c r="D31" s="152"/>
      <c r="E31" s="152"/>
      <c r="F31" s="140"/>
      <c r="G31" s="140"/>
      <c r="H31" s="8"/>
      <c r="I31" s="20"/>
      <c r="J31" s="20"/>
    </row>
    <row r="32" spans="1:10" ht="15" x14ac:dyDescent="0.2">
      <c r="A32" s="134"/>
      <c r="B32" s="123"/>
      <c r="C32" s="129"/>
      <c r="D32" s="129"/>
      <c r="E32" s="129"/>
      <c r="F32" s="129"/>
      <c r="G32" s="129"/>
      <c r="H32" s="20"/>
      <c r="I32" s="86"/>
      <c r="J32" s="20"/>
    </row>
    <row r="33" spans="1:10" ht="15" x14ac:dyDescent="0.2">
      <c r="A33" s="151" t="s">
        <v>746</v>
      </c>
      <c r="B33" s="123"/>
      <c r="C33" s="129"/>
      <c r="D33" s="129"/>
      <c r="E33" s="129"/>
      <c r="F33" s="129"/>
      <c r="G33" s="129"/>
      <c r="H33" s="20"/>
      <c r="I33" s="86"/>
      <c r="J33" s="20"/>
    </row>
    <row r="34" spans="1:10" ht="15" x14ac:dyDescent="0.2">
      <c r="A34" s="151" t="s">
        <v>745</v>
      </c>
      <c r="B34" s="135"/>
      <c r="C34" s="129"/>
      <c r="D34" s="129"/>
      <c r="E34" s="129"/>
      <c r="F34" s="129"/>
      <c r="G34" s="129"/>
      <c r="H34" s="20"/>
      <c r="I34" s="20"/>
      <c r="J34" s="20"/>
    </row>
    <row r="35" spans="1:10" x14ac:dyDescent="0.2">
      <c r="I35" s="20"/>
      <c r="J35" s="20"/>
    </row>
    <row r="36" spans="1:10" x14ac:dyDescent="0.2">
      <c r="I36" s="20"/>
      <c r="J36" s="20"/>
    </row>
    <row r="37" spans="1:10" x14ac:dyDescent="0.2">
      <c r="I37" s="20"/>
      <c r="J37" s="86"/>
    </row>
    <row r="38" spans="1:10" x14ac:dyDescent="0.2">
      <c r="I38" s="86"/>
      <c r="J38" s="20"/>
    </row>
    <row r="39" spans="1:10" ht="18" x14ac:dyDescent="0.25">
      <c r="I39" s="111"/>
      <c r="J39" s="111"/>
    </row>
    <row r="40" spans="1:10" x14ac:dyDescent="0.2">
      <c r="I40" s="86"/>
      <c r="J40" s="20"/>
    </row>
    <row r="41" spans="1:10" x14ac:dyDescent="0.2">
      <c r="I41" s="2"/>
      <c r="J41" s="8"/>
    </row>
    <row r="42" spans="1:10" x14ac:dyDescent="0.2">
      <c r="I42" s="2"/>
      <c r="J42" s="8"/>
    </row>
    <row r="43" spans="1:10" x14ac:dyDescent="0.2">
      <c r="I43" s="8"/>
      <c r="J43" s="8"/>
    </row>
    <row r="44" spans="1:10" x14ac:dyDescent="0.2">
      <c r="I44" s="8"/>
      <c r="J44" s="8"/>
    </row>
    <row r="45" spans="1:10" ht="31.5" customHeight="1" x14ac:dyDescent="0.2">
      <c r="I45" s="8"/>
      <c r="J45" s="8"/>
    </row>
    <row r="46" spans="1:10" x14ac:dyDescent="0.2">
      <c r="I46" s="8"/>
      <c r="J46" s="8"/>
    </row>
    <row r="47" spans="1:10" x14ac:dyDescent="0.2">
      <c r="I47" s="8"/>
      <c r="J47" s="8"/>
    </row>
    <row r="48" spans="1:10" x14ac:dyDescent="0.2">
      <c r="I48" s="8"/>
      <c r="J48" s="8"/>
    </row>
    <row r="49" spans="9:10" x14ac:dyDescent="0.2">
      <c r="I49" s="8"/>
      <c r="J49" s="8"/>
    </row>
    <row r="50" spans="9:10" x14ac:dyDescent="0.2">
      <c r="I50" s="8"/>
      <c r="J50" s="8"/>
    </row>
    <row r="51" spans="9:10" x14ac:dyDescent="0.2">
      <c r="I51" s="86"/>
      <c r="J51" s="8"/>
    </row>
    <row r="52" spans="9:10" x14ac:dyDescent="0.2">
      <c r="I52" s="8"/>
      <c r="J52" s="8"/>
    </row>
    <row r="53" spans="9:10" x14ac:dyDescent="0.2">
      <c r="I53" s="73"/>
      <c r="J53" s="86"/>
    </row>
    <row r="54" spans="9:10" x14ac:dyDescent="0.2">
      <c r="I54" s="94"/>
      <c r="J54" s="86"/>
    </row>
    <row r="55" spans="9:10" ht="18" x14ac:dyDescent="0.25">
      <c r="I55" s="111"/>
      <c r="J55" s="111"/>
    </row>
    <row r="56" spans="9:10" ht="18" x14ac:dyDescent="0.25">
      <c r="I56" s="107"/>
      <c r="J56" s="111"/>
    </row>
    <row r="57" spans="9:10" x14ac:dyDescent="0.2">
      <c r="I57" s="20"/>
      <c r="J57" s="20"/>
    </row>
    <row r="58" spans="9:10" x14ac:dyDescent="0.2">
      <c r="I58" s="112"/>
      <c r="J58" s="20"/>
    </row>
    <row r="59" spans="9:10" x14ac:dyDescent="0.2">
      <c r="I59" s="95"/>
      <c r="J59" s="20"/>
    </row>
    <row r="60" spans="9:10" x14ac:dyDescent="0.2">
      <c r="I60" s="95"/>
      <c r="J60" s="20"/>
    </row>
    <row r="61" spans="9:10" x14ac:dyDescent="0.2">
      <c r="I61" s="113"/>
      <c r="J61" s="20"/>
    </row>
    <row r="62" spans="9:10" x14ac:dyDescent="0.2">
      <c r="I62" s="113"/>
      <c r="J62" s="8"/>
    </row>
    <row r="63" spans="9:10" x14ac:dyDescent="0.2">
      <c r="I63" s="74"/>
      <c r="J63" s="8"/>
    </row>
    <row r="64" spans="9:10" x14ac:dyDescent="0.2">
      <c r="I64" s="95"/>
      <c r="J64" s="8"/>
    </row>
    <row r="65" spans="9:10" x14ac:dyDescent="0.2">
      <c r="I65" s="8"/>
      <c r="J65" s="8"/>
    </row>
    <row r="66" spans="9:10" x14ac:dyDescent="0.2">
      <c r="I66" s="8"/>
      <c r="J66" s="8"/>
    </row>
    <row r="67" spans="9:10" x14ac:dyDescent="0.2">
      <c r="I67"/>
      <c r="J67" s="8"/>
    </row>
    <row r="68" spans="9:10" x14ac:dyDescent="0.2">
      <c r="I68" s="8"/>
      <c r="J68" s="8"/>
    </row>
    <row r="69" spans="9:10" x14ac:dyDescent="0.2">
      <c r="I69" s="8"/>
      <c r="J69" s="8"/>
    </row>
    <row r="70" spans="9:10" x14ac:dyDescent="0.2">
      <c r="I70" s="62"/>
      <c r="J70" s="8"/>
    </row>
    <row r="71" spans="9:10" x14ac:dyDescent="0.2">
      <c r="I71" s="8"/>
      <c r="J71" s="8"/>
    </row>
    <row r="72" spans="9:10" x14ac:dyDescent="0.2">
      <c r="I72" s="8"/>
      <c r="J72" s="8"/>
    </row>
    <row r="73" spans="9:10" x14ac:dyDescent="0.2">
      <c r="I73" s="62"/>
      <c r="J73" s="8"/>
    </row>
    <row r="74" spans="9:10" x14ac:dyDescent="0.2">
      <c r="I74" s="75"/>
      <c r="J74" s="8"/>
    </row>
    <row r="75" spans="9:10" x14ac:dyDescent="0.2">
      <c r="I75" s="43"/>
      <c r="J75" s="8"/>
    </row>
    <row r="76" spans="9:10" x14ac:dyDescent="0.2">
      <c r="I76" s="61"/>
      <c r="J76" s="8"/>
    </row>
    <row r="77" spans="9:10" x14ac:dyDescent="0.2">
      <c r="I77" s="8"/>
      <c r="J77" s="8"/>
    </row>
    <row r="78" spans="9:10" x14ac:dyDescent="0.2">
      <c r="I78" s="62"/>
      <c r="J78" s="8"/>
    </row>
    <row r="79" spans="9:10" x14ac:dyDescent="0.2">
      <c r="I79" s="75"/>
      <c r="J79" s="8"/>
    </row>
    <row r="80" spans="9:10" x14ac:dyDescent="0.2">
      <c r="I80" s="43"/>
      <c r="J80" s="8"/>
    </row>
    <row r="81" spans="3:10" x14ac:dyDescent="0.2">
      <c r="I81" s="61"/>
      <c r="J81" s="8"/>
    </row>
    <row r="82" spans="3:10" x14ac:dyDescent="0.2">
      <c r="I82" s="8"/>
      <c r="J82" s="8"/>
    </row>
    <row r="83" spans="3:10" x14ac:dyDescent="0.2">
      <c r="I83" s="62"/>
      <c r="J83" s="8"/>
    </row>
    <row r="84" spans="3:10" x14ac:dyDescent="0.2">
      <c r="I84" s="75"/>
      <c r="J84" s="8"/>
    </row>
    <row r="85" spans="3:10" x14ac:dyDescent="0.2">
      <c r="I85" s="43"/>
      <c r="J85" s="8"/>
    </row>
    <row r="86" spans="3:10" x14ac:dyDescent="0.2">
      <c r="I86" s="8"/>
      <c r="J86" s="8"/>
    </row>
    <row r="87" spans="3:10" x14ac:dyDescent="0.2">
      <c r="I87" s="57"/>
      <c r="J87" s="8"/>
    </row>
    <row r="88" spans="3:10" x14ac:dyDescent="0.2">
      <c r="I88" s="57"/>
      <c r="J88" s="8"/>
    </row>
    <row r="89" spans="3:10" x14ac:dyDescent="0.2">
      <c r="C89" s="70"/>
      <c r="I89" s="8"/>
      <c r="J89" s="8"/>
    </row>
    <row r="90" spans="3:10" x14ac:dyDescent="0.2">
      <c r="I90" s="8"/>
      <c r="J90" s="8"/>
    </row>
    <row r="91" spans="3:10" x14ac:dyDescent="0.2">
      <c r="C91" s="70"/>
      <c r="I91" s="8"/>
      <c r="J91" s="8"/>
    </row>
    <row r="92" spans="3:10" x14ac:dyDescent="0.2">
      <c r="C92" s="70"/>
      <c r="J92" s="8"/>
    </row>
    <row r="93" spans="3:10" x14ac:dyDescent="0.2">
      <c r="F93" s="8"/>
      <c r="G93" s="8"/>
      <c r="H93" s="8"/>
      <c r="J93" s="8"/>
    </row>
    <row r="94" spans="3:10" x14ac:dyDescent="0.2">
      <c r="D94" s="8"/>
      <c r="E94" s="8"/>
      <c r="F94" s="8"/>
      <c r="G94" s="8"/>
      <c r="H94" s="8"/>
      <c r="I94" s="8"/>
      <c r="J94" s="8"/>
    </row>
    <row r="95" spans="3:10" x14ac:dyDescent="0.2">
      <c r="D95" s="8"/>
      <c r="E95" s="8"/>
      <c r="F95" s="8"/>
      <c r="G95" s="8"/>
      <c r="H95" s="8"/>
      <c r="I95" s="8"/>
      <c r="J95" s="8"/>
    </row>
    <row r="96" spans="3:10" x14ac:dyDescent="0.2">
      <c r="D96" s="8"/>
      <c r="E96" s="8"/>
      <c r="F96" s="8"/>
      <c r="G96" s="8"/>
      <c r="H96" s="8"/>
      <c r="I96" s="8"/>
      <c r="J96" s="8"/>
    </row>
    <row r="97" spans="4:10" x14ac:dyDescent="0.2">
      <c r="D97" s="8"/>
      <c r="E97" s="8"/>
      <c r="F97" s="8"/>
      <c r="G97" s="8"/>
      <c r="H97" s="8"/>
      <c r="I97" s="8"/>
      <c r="J97" s="8"/>
    </row>
    <row r="98" spans="4:10" x14ac:dyDescent="0.2">
      <c r="D98" s="8"/>
      <c r="E98" s="8"/>
      <c r="F98" s="8"/>
      <c r="G98" s="8"/>
      <c r="H98" s="8"/>
      <c r="I98" s="8"/>
      <c r="J98" s="8"/>
    </row>
    <row r="99" spans="4:10" x14ac:dyDescent="0.2">
      <c r="D99" s="8"/>
      <c r="E99" s="8"/>
      <c r="F99" s="8"/>
      <c r="G99" s="8"/>
      <c r="H99" s="8"/>
      <c r="I99" s="8"/>
      <c r="J99" s="8"/>
    </row>
    <row r="100" spans="4:10" x14ac:dyDescent="0.2">
      <c r="D100" s="8"/>
      <c r="E100" s="8"/>
      <c r="F100" s="8"/>
      <c r="G100" s="8"/>
      <c r="H100" s="8"/>
      <c r="I100" s="8"/>
      <c r="J100" s="8"/>
    </row>
    <row r="101" spans="4:10" x14ac:dyDescent="0.2">
      <c r="D101" s="8"/>
      <c r="E101" s="8"/>
      <c r="F101" s="8"/>
      <c r="G101" s="8"/>
      <c r="H101" s="8"/>
      <c r="I101" s="8"/>
      <c r="J101" s="8"/>
    </row>
    <row r="102" spans="4:10" x14ac:dyDescent="0.2">
      <c r="D102" s="8"/>
      <c r="E102" s="8"/>
      <c r="F102" s="8"/>
      <c r="G102" s="8"/>
      <c r="H102" s="8"/>
      <c r="I102" s="8"/>
      <c r="J102" s="8"/>
    </row>
    <row r="103" spans="4:10" x14ac:dyDescent="0.2">
      <c r="D103" s="8"/>
      <c r="E103" s="8"/>
      <c r="F103" s="8"/>
      <c r="G103" s="8"/>
      <c r="H103" s="8"/>
      <c r="I103" s="8"/>
      <c r="J103" s="8"/>
    </row>
    <row r="104" spans="4:10" x14ac:dyDescent="0.2">
      <c r="D104" s="8"/>
      <c r="E104" s="8"/>
      <c r="F104" s="8"/>
      <c r="G104" s="8"/>
      <c r="H104" s="8"/>
      <c r="I104" s="8"/>
      <c r="J104" s="8"/>
    </row>
    <row r="105" spans="4:10" x14ac:dyDescent="0.2">
      <c r="D105" s="8"/>
      <c r="E105" s="8"/>
      <c r="F105" s="8"/>
      <c r="G105" s="8"/>
      <c r="H105" s="8"/>
      <c r="I105" s="8"/>
      <c r="J105" s="8"/>
    </row>
    <row r="106" spans="4:10" x14ac:dyDescent="0.2">
      <c r="D106" s="8"/>
      <c r="E106" s="8"/>
      <c r="F106" s="8"/>
      <c r="G106" s="8"/>
      <c r="H106" s="8"/>
      <c r="I106" s="8"/>
      <c r="J106" s="8"/>
    </row>
    <row r="107" spans="4:10" x14ac:dyDescent="0.2">
      <c r="D107" s="8"/>
      <c r="E107" s="8"/>
      <c r="F107" s="8"/>
      <c r="G107" s="8"/>
      <c r="H107" s="8"/>
      <c r="I107" s="8"/>
      <c r="J107" s="8"/>
    </row>
    <row r="108" spans="4:10" x14ac:dyDescent="0.2">
      <c r="D108" s="8"/>
      <c r="E108" s="8"/>
      <c r="F108" s="8"/>
      <c r="G108" s="8"/>
      <c r="H108" s="8"/>
      <c r="I108" s="8"/>
      <c r="J108" s="8"/>
    </row>
    <row r="109" spans="4:10" x14ac:dyDescent="0.2">
      <c r="D109" s="8"/>
      <c r="E109" s="8"/>
      <c r="F109" s="8"/>
      <c r="G109" s="8"/>
      <c r="H109" s="8"/>
      <c r="I109" s="8"/>
      <c r="J109" s="8"/>
    </row>
    <row r="110" spans="4:10" x14ac:dyDescent="0.2">
      <c r="D110" s="8"/>
      <c r="E110" s="8"/>
      <c r="F110" s="8"/>
      <c r="G110" s="8"/>
      <c r="H110" s="8"/>
      <c r="I110" s="8"/>
      <c r="J110" s="8"/>
    </row>
    <row r="111" spans="4:10" x14ac:dyDescent="0.2">
      <c r="D111" s="8"/>
      <c r="E111" s="8"/>
      <c r="F111" s="8"/>
      <c r="G111" s="8"/>
      <c r="H111" s="8"/>
      <c r="I111" s="8"/>
      <c r="J111" s="8"/>
    </row>
    <row r="112" spans="4:10" x14ac:dyDescent="0.2">
      <c r="D112" s="8"/>
      <c r="E112" s="8"/>
      <c r="F112" s="8"/>
      <c r="G112" s="8"/>
      <c r="H112" s="8"/>
      <c r="I112" s="8"/>
      <c r="J112" s="8"/>
    </row>
    <row r="113" spans="4:10" x14ac:dyDescent="0.2">
      <c r="D113" s="8"/>
      <c r="E113" s="8"/>
      <c r="F113" s="8"/>
      <c r="G113" s="8"/>
      <c r="H113" s="8"/>
      <c r="I113" s="8"/>
      <c r="J113" s="8"/>
    </row>
    <row r="114" spans="4:10" x14ac:dyDescent="0.2">
      <c r="D114" s="8"/>
      <c r="E114" s="8"/>
      <c r="F114" s="8"/>
      <c r="G114" s="8"/>
      <c r="H114" s="8"/>
      <c r="I114" s="8"/>
      <c r="J114" s="8"/>
    </row>
    <row r="115" spans="4:10" x14ac:dyDescent="0.2">
      <c r="D115" s="8"/>
      <c r="E115" s="8"/>
      <c r="F115" s="8"/>
      <c r="G115" s="8"/>
      <c r="H115" s="8"/>
      <c r="I115" s="8"/>
      <c r="J115" s="8"/>
    </row>
    <row r="116" spans="4:10" x14ac:dyDescent="0.2">
      <c r="D116" s="8"/>
      <c r="E116" s="8"/>
      <c r="F116" s="8"/>
      <c r="G116" s="8"/>
      <c r="H116" s="8"/>
      <c r="I116" s="8"/>
      <c r="J116" s="8"/>
    </row>
    <row r="117" spans="4:10" x14ac:dyDescent="0.2">
      <c r="D117" s="8"/>
      <c r="E117" s="8"/>
      <c r="F117" s="8"/>
      <c r="G117" s="8"/>
      <c r="H117" s="8"/>
      <c r="I117" s="8"/>
      <c r="J117" s="8"/>
    </row>
    <row r="118" spans="4:10" x14ac:dyDescent="0.2">
      <c r="D118" s="8"/>
      <c r="E118" s="8"/>
      <c r="F118" s="8"/>
      <c r="G118" s="8"/>
      <c r="H118" s="8"/>
      <c r="I118" s="8"/>
      <c r="J118" s="8"/>
    </row>
    <row r="119" spans="4:10" x14ac:dyDescent="0.2">
      <c r="D119" s="8"/>
      <c r="E119" s="8"/>
      <c r="F119" s="8"/>
      <c r="G119" s="8"/>
      <c r="H119" s="8"/>
      <c r="I119" s="8"/>
      <c r="J119" s="8"/>
    </row>
    <row r="120" spans="4:10" x14ac:dyDescent="0.2">
      <c r="D120" s="8"/>
      <c r="E120" s="8"/>
      <c r="F120" s="8"/>
      <c r="G120" s="8"/>
      <c r="H120" s="8"/>
      <c r="I120" s="8"/>
      <c r="J120" s="8"/>
    </row>
    <row r="121" spans="4:10" x14ac:dyDescent="0.2">
      <c r="D121" s="8"/>
      <c r="E121" s="8"/>
      <c r="F121" s="8"/>
      <c r="G121" s="8"/>
      <c r="H121" s="8"/>
      <c r="I121" s="8"/>
      <c r="J121" s="8"/>
    </row>
    <row r="122" spans="4:10" x14ac:dyDescent="0.2">
      <c r="D122" s="8"/>
      <c r="E122" s="8"/>
      <c r="F122" s="8"/>
      <c r="G122" s="8"/>
      <c r="H122" s="8"/>
      <c r="I122" s="8"/>
      <c r="J122" s="8"/>
    </row>
    <row r="123" spans="4:10" x14ac:dyDescent="0.2">
      <c r="D123" s="8"/>
      <c r="E123" s="8"/>
      <c r="F123" s="8"/>
      <c r="G123" s="8"/>
      <c r="H123" s="8"/>
      <c r="I123" s="8"/>
      <c r="J123" s="8"/>
    </row>
    <row r="124" spans="4:10" x14ac:dyDescent="0.2">
      <c r="D124" s="8"/>
      <c r="E124" s="8"/>
      <c r="F124" s="8"/>
      <c r="G124" s="8"/>
      <c r="H124" s="8"/>
      <c r="I124" s="8"/>
      <c r="J124" s="8"/>
    </row>
    <row r="125" spans="4:10" x14ac:dyDescent="0.2">
      <c r="D125" s="8"/>
      <c r="E125" s="8"/>
      <c r="F125" s="8"/>
      <c r="G125" s="8"/>
      <c r="H125" s="8"/>
      <c r="I125" s="8"/>
    </row>
    <row r="126" spans="4:10" x14ac:dyDescent="0.2">
      <c r="D126" s="8"/>
      <c r="E126" s="8"/>
      <c r="F126" s="8"/>
      <c r="G126" s="8"/>
      <c r="H126" s="8"/>
    </row>
    <row r="127" spans="4:10" x14ac:dyDescent="0.2">
      <c r="D127" s="8"/>
      <c r="E127" s="8"/>
      <c r="F127" s="8"/>
      <c r="G127" s="8"/>
      <c r="H127" s="8"/>
    </row>
    <row r="128" spans="4:10" x14ac:dyDescent="0.2">
      <c r="D128" s="8"/>
      <c r="E128" s="8"/>
    </row>
  </sheetData>
  <mergeCells count="3">
    <mergeCell ref="A5:G5"/>
    <mergeCell ref="C6:G6"/>
    <mergeCell ref="C10:D10"/>
  </mergeCells>
  <phoneticPr fontId="4" type="noConversion"/>
  <pageMargins left="0.62" right="0.25" top="0.32" bottom="1" header="0.17" footer="0.5"/>
  <pageSetup scale="73" firstPageNumber="26" fitToHeight="3" orientation="portrait" useFirstPageNumber="1" horizontalDpi="1200" verticalDpi="1200" r:id="rId1"/>
  <headerFooter alignWithMargins="0"/>
  <rowBreaks count="1" manualBreakCount="1">
    <brk id="34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workbookViewId="0"/>
  </sheetViews>
  <sheetFormatPr defaultRowHeight="12.75" x14ac:dyDescent="0.2"/>
  <cols>
    <col min="1" max="1" width="3" customWidth="1"/>
    <col min="2" max="2" width="35.5703125" style="334" customWidth="1"/>
    <col min="3" max="3" width="16.42578125" style="334" customWidth="1"/>
    <col min="4" max="4" width="17" style="334" customWidth="1"/>
    <col min="5" max="6" width="18.5703125" style="334" bestFit="1" customWidth="1"/>
    <col min="7" max="7" width="11.85546875" style="334" bestFit="1" customWidth="1"/>
    <col min="8" max="8" width="18" style="334" customWidth="1"/>
    <col min="9" max="9" width="11.42578125" style="8" customWidth="1"/>
    <col min="11" max="14" width="2.7109375" customWidth="1"/>
  </cols>
  <sheetData>
    <row r="1" spans="1:15" ht="42.75" customHeight="1" x14ac:dyDescent="0.2">
      <c r="B1" s="333" t="s">
        <v>141</v>
      </c>
      <c r="C1" s="333"/>
      <c r="D1" s="350"/>
      <c r="F1" s="523"/>
      <c r="G1" s="79"/>
    </row>
    <row r="2" spans="1:15" x14ac:dyDescent="0.2">
      <c r="B2" s="333" t="s">
        <v>212</v>
      </c>
      <c r="C2" s="333"/>
      <c r="D2" s="336"/>
      <c r="E2" s="336"/>
      <c r="F2" s="336"/>
      <c r="G2" s="516"/>
      <c r="K2" s="8"/>
      <c r="L2" s="8"/>
      <c r="M2" s="8"/>
    </row>
    <row r="3" spans="1:15" x14ac:dyDescent="0.2">
      <c r="B3" s="333" t="s">
        <v>535</v>
      </c>
      <c r="C3" s="333"/>
      <c r="D3" s="336"/>
      <c r="E3" s="336"/>
      <c r="F3" s="79"/>
      <c r="K3" s="8"/>
      <c r="L3" s="8"/>
      <c r="M3" s="8"/>
    </row>
    <row r="4" spans="1:15" x14ac:dyDescent="0.2">
      <c r="B4" s="333" t="s">
        <v>719</v>
      </c>
      <c r="C4" s="333"/>
      <c r="D4" s="336"/>
      <c r="E4" s="336"/>
      <c r="F4" s="79"/>
      <c r="K4" s="8"/>
      <c r="L4" s="8"/>
      <c r="M4" s="8"/>
    </row>
    <row r="5" spans="1:15" x14ac:dyDescent="0.2">
      <c r="D5" s="336"/>
      <c r="E5" s="336"/>
      <c r="K5" s="8"/>
      <c r="L5" s="8"/>
      <c r="M5" s="8"/>
    </row>
    <row r="6" spans="1:15" x14ac:dyDescent="0.2">
      <c r="B6" s="351" t="s">
        <v>536</v>
      </c>
      <c r="C6" s="351"/>
      <c r="D6" s="79"/>
      <c r="E6" s="79"/>
      <c r="K6" s="8"/>
      <c r="L6" s="8"/>
      <c r="M6" s="8"/>
    </row>
    <row r="7" spans="1:15" x14ac:dyDescent="0.2">
      <c r="B7" s="351"/>
      <c r="C7" s="351"/>
      <c r="D7" s="79"/>
      <c r="E7" s="79"/>
      <c r="K7" s="8"/>
      <c r="L7" s="8"/>
      <c r="M7" s="8"/>
    </row>
    <row r="8" spans="1:15" ht="13.5" thickBot="1" x14ac:dyDescent="0.25">
      <c r="B8" s="335" t="s">
        <v>3</v>
      </c>
      <c r="C8" s="351" t="s">
        <v>4</v>
      </c>
      <c r="D8" s="351" t="s">
        <v>76</v>
      </c>
      <c r="E8" s="351" t="s">
        <v>115</v>
      </c>
      <c r="F8" s="351" t="s">
        <v>114</v>
      </c>
      <c r="G8" s="351" t="s">
        <v>79</v>
      </c>
      <c r="H8" s="351" t="s">
        <v>314</v>
      </c>
      <c r="I8" s="351" t="s">
        <v>315</v>
      </c>
      <c r="K8" s="8"/>
      <c r="L8" s="8"/>
      <c r="M8" s="8"/>
    </row>
    <row r="9" spans="1:15" x14ac:dyDescent="0.2">
      <c r="B9" s="524"/>
      <c r="C9" s="524"/>
      <c r="D9" s="79"/>
      <c r="E9" s="79"/>
      <c r="F9" s="905" t="s">
        <v>148</v>
      </c>
      <c r="G9" s="906"/>
      <c r="H9" s="907" t="s">
        <v>540</v>
      </c>
      <c r="I9" s="908"/>
      <c r="K9" s="8"/>
      <c r="L9" s="8"/>
      <c r="M9" s="8"/>
    </row>
    <row r="10" spans="1:15" x14ac:dyDescent="0.2">
      <c r="B10" s="350" t="s">
        <v>537</v>
      </c>
      <c r="C10" s="335" t="s">
        <v>123</v>
      </c>
      <c r="D10" s="335" t="s">
        <v>149</v>
      </c>
      <c r="E10" s="345" t="s">
        <v>150</v>
      </c>
      <c r="F10" s="525" t="s">
        <v>151</v>
      </c>
      <c r="G10" s="526" t="s">
        <v>538</v>
      </c>
      <c r="H10" s="767" t="s">
        <v>151</v>
      </c>
      <c r="I10" s="526" t="s">
        <v>538</v>
      </c>
      <c r="K10" s="8"/>
      <c r="L10" s="8"/>
      <c r="M10" s="8"/>
    </row>
    <row r="11" spans="1:15" ht="13.5" thickBot="1" x14ac:dyDescent="0.25">
      <c r="B11" s="350"/>
      <c r="C11" s="527" t="s">
        <v>152</v>
      </c>
      <c r="D11" s="527" t="s">
        <v>153</v>
      </c>
      <c r="E11" s="528" t="s">
        <v>718</v>
      </c>
      <c r="F11" s="529" t="s">
        <v>154</v>
      </c>
      <c r="G11" s="530" t="s">
        <v>539</v>
      </c>
      <c r="H11" s="768" t="s">
        <v>154</v>
      </c>
      <c r="I11" s="530" t="s">
        <v>539</v>
      </c>
      <c r="K11" s="8"/>
      <c r="L11" s="8"/>
      <c r="M11" s="8"/>
    </row>
    <row r="12" spans="1:15" x14ac:dyDescent="0.2">
      <c r="A12">
        <v>1</v>
      </c>
      <c r="B12" s="336" t="s">
        <v>530</v>
      </c>
      <c r="C12" s="531">
        <v>55979.509999999995</v>
      </c>
      <c r="D12" s="531">
        <v>0</v>
      </c>
      <c r="E12" s="766">
        <v>0.78723404255319152</v>
      </c>
      <c r="F12" s="531">
        <v>44068.975957446804</v>
      </c>
      <c r="G12" s="531">
        <v>11910.53404255319</v>
      </c>
      <c r="H12" s="531">
        <v>0</v>
      </c>
      <c r="I12" s="531">
        <v>0</v>
      </c>
      <c r="K12" s="8"/>
      <c r="L12" s="8"/>
      <c r="M12" s="8"/>
      <c r="O12" t="s">
        <v>375</v>
      </c>
    </row>
    <row r="13" spans="1:15" x14ac:dyDescent="0.2">
      <c r="A13">
        <v>2</v>
      </c>
      <c r="B13" s="336" t="s">
        <v>155</v>
      </c>
      <c r="C13" s="531">
        <v>65000</v>
      </c>
      <c r="D13" s="531">
        <v>61212</v>
      </c>
      <c r="E13" s="766">
        <v>0.78723404255319152</v>
      </c>
      <c r="F13" s="531">
        <v>51170.212765957447</v>
      </c>
      <c r="G13" s="531">
        <v>13829.787234042553</v>
      </c>
      <c r="H13" s="531">
        <v>48188.170212765959</v>
      </c>
      <c r="I13" s="531">
        <v>13023.829787234041</v>
      </c>
      <c r="K13" s="8"/>
      <c r="L13" s="8"/>
      <c r="M13" s="8"/>
    </row>
    <row r="14" spans="1:15" x14ac:dyDescent="0.2">
      <c r="A14">
        <v>3</v>
      </c>
      <c r="B14" s="334" t="s">
        <v>531</v>
      </c>
      <c r="C14" s="531">
        <v>1805</v>
      </c>
      <c r="D14" s="531">
        <v>1725</v>
      </c>
      <c r="E14" s="766">
        <v>1</v>
      </c>
      <c r="F14" s="531">
        <v>1805</v>
      </c>
      <c r="G14" s="531">
        <v>0</v>
      </c>
      <c r="H14" s="531">
        <v>1725</v>
      </c>
      <c r="I14" s="531">
        <v>0</v>
      </c>
      <c r="K14" s="8"/>
      <c r="L14" s="8"/>
      <c r="M14" s="8"/>
    </row>
    <row r="15" spans="1:15" x14ac:dyDescent="0.2">
      <c r="A15">
        <v>4</v>
      </c>
      <c r="B15" s="336" t="s">
        <v>156</v>
      </c>
      <c r="C15" s="765">
        <f>SUM(C12:C14)</f>
        <v>122784.51</v>
      </c>
      <c r="D15" s="765">
        <f t="shared" ref="D15:I15" si="0">SUM(D12:D14)</f>
        <v>62937</v>
      </c>
      <c r="E15" s="769"/>
      <c r="F15" s="765">
        <f t="shared" si="0"/>
        <v>97044.188723404252</v>
      </c>
      <c r="G15" s="765">
        <f t="shared" si="0"/>
        <v>25740.321276595743</v>
      </c>
      <c r="H15" s="765">
        <f t="shared" si="0"/>
        <v>49913.170212765959</v>
      </c>
      <c r="I15" s="765">
        <f t="shared" si="0"/>
        <v>13023.829787234041</v>
      </c>
      <c r="K15" s="8"/>
      <c r="L15" s="8"/>
      <c r="M15" s="8"/>
    </row>
    <row r="16" spans="1:15" x14ac:dyDescent="0.2">
      <c r="A16">
        <v>5</v>
      </c>
      <c r="D16" s="532"/>
      <c r="E16" s="532"/>
    </row>
    <row r="17" spans="1:14" x14ac:dyDescent="0.2">
      <c r="A17">
        <v>6</v>
      </c>
      <c r="D17" s="79"/>
      <c r="E17" s="533"/>
      <c r="F17" s="532"/>
      <c r="G17" s="532"/>
    </row>
    <row r="18" spans="1:14" x14ac:dyDescent="0.2">
      <c r="A18">
        <v>7</v>
      </c>
    </row>
    <row r="19" spans="1:14" x14ac:dyDescent="0.2">
      <c r="A19">
        <v>8</v>
      </c>
      <c r="C19" s="770" t="s">
        <v>717</v>
      </c>
      <c r="D19" s="533"/>
      <c r="E19" s="339"/>
    </row>
    <row r="20" spans="1:14" x14ac:dyDescent="0.2">
      <c r="A20">
        <v>9</v>
      </c>
      <c r="C20" s="532"/>
    </row>
    <row r="21" spans="1:14" x14ac:dyDescent="0.2">
      <c r="A21">
        <v>10</v>
      </c>
      <c r="B21" s="340"/>
      <c r="C21" s="339" t="s">
        <v>151</v>
      </c>
    </row>
    <row r="22" spans="1:14" ht="13.5" thickBot="1" x14ac:dyDescent="0.25">
      <c r="A22">
        <v>11</v>
      </c>
      <c r="B22" s="517"/>
      <c r="C22" s="534" t="s">
        <v>154</v>
      </c>
      <c r="D22" s="534" t="s">
        <v>157</v>
      </c>
      <c r="E22" s="534" t="s">
        <v>28</v>
      </c>
    </row>
    <row r="23" spans="1:14" ht="15" customHeight="1" thickTop="1" x14ac:dyDescent="0.2">
      <c r="A23">
        <v>12</v>
      </c>
      <c r="B23" s="517" t="s">
        <v>532</v>
      </c>
      <c r="C23" s="340">
        <v>296</v>
      </c>
      <c r="D23" s="340">
        <v>80</v>
      </c>
      <c r="E23" s="340">
        <f>C23+D23</f>
        <v>376</v>
      </c>
    </row>
    <row r="24" spans="1:14" x14ac:dyDescent="0.2">
      <c r="A24">
        <v>13</v>
      </c>
      <c r="B24" s="334" t="s">
        <v>531</v>
      </c>
      <c r="C24" s="340">
        <v>68</v>
      </c>
      <c r="D24" s="340">
        <v>0</v>
      </c>
      <c r="E24" s="334">
        <f>SUM(C24:D24)</f>
        <v>68</v>
      </c>
    </row>
    <row r="25" spans="1:14" x14ac:dyDescent="0.2">
      <c r="A25">
        <v>14</v>
      </c>
      <c r="B25" s="517" t="s">
        <v>533</v>
      </c>
      <c r="C25" s="518">
        <f>SUM(C23:C24)</f>
        <v>364</v>
      </c>
      <c r="D25" s="518">
        <f>SUM(D23:D24)</f>
        <v>80</v>
      </c>
      <c r="E25" s="518">
        <f>SUM(E23:E24)</f>
        <v>444</v>
      </c>
    </row>
    <row r="26" spans="1:14" x14ac:dyDescent="0.2">
      <c r="A26">
        <v>15</v>
      </c>
      <c r="B26" s="517" t="s">
        <v>534</v>
      </c>
      <c r="C26" s="519">
        <f>C25/E25</f>
        <v>0.81981981981981977</v>
      </c>
      <c r="D26" s="519">
        <f xml:space="preserve"> D25/E25</f>
        <v>0.18018018018018017</v>
      </c>
      <c r="E26" s="519">
        <f>E25/E25</f>
        <v>1</v>
      </c>
    </row>
    <row r="27" spans="1:14" x14ac:dyDescent="0.2">
      <c r="A27">
        <v>16</v>
      </c>
      <c r="D27" s="8"/>
      <c r="E27" s="8"/>
      <c r="F27" s="8"/>
      <c r="G27" s="8"/>
    </row>
    <row r="28" spans="1:14" x14ac:dyDescent="0.2">
      <c r="D28" s="8"/>
      <c r="H28" s="8"/>
      <c r="K28" s="8"/>
      <c r="L28" s="8"/>
      <c r="M28" s="8"/>
    </row>
    <row r="29" spans="1:14" x14ac:dyDescent="0.2">
      <c r="D29" s="8"/>
      <c r="E29" s="8"/>
      <c r="F29" s="8"/>
      <c r="G29" s="8"/>
      <c r="H29" s="8"/>
      <c r="K29" s="8"/>
      <c r="L29" s="8"/>
      <c r="M29" s="8"/>
    </row>
    <row r="30" spans="1:14" ht="110.25" customHeight="1" x14ac:dyDescent="0.2">
      <c r="G30" s="8"/>
      <c r="H30" s="8"/>
      <c r="K30" s="8"/>
      <c r="L30" s="8"/>
      <c r="M30" s="8"/>
    </row>
    <row r="31" spans="1:14" ht="116.25" x14ac:dyDescent="0.2">
      <c r="B31" s="8"/>
      <c r="C31" s="8"/>
      <c r="G31" s="8"/>
      <c r="H31" s="8"/>
      <c r="K31" s="472" t="s">
        <v>310</v>
      </c>
      <c r="L31" s="474" t="s">
        <v>738</v>
      </c>
      <c r="M31" s="473" t="str">
        <f>+'3.2 _ Summaries'!L2</f>
        <v>Docket No. 16-057-03</v>
      </c>
      <c r="N31" s="471" t="s">
        <v>212</v>
      </c>
    </row>
    <row r="32" spans="1:14" x14ac:dyDescent="0.2">
      <c r="B32" s="8"/>
      <c r="C32" s="8"/>
      <c r="G32" s="517"/>
      <c r="H32" s="8"/>
      <c r="K32" s="473"/>
      <c r="L32" s="473"/>
      <c r="M32" s="473"/>
      <c r="N32" s="471"/>
    </row>
    <row r="33" spans="7:14" x14ac:dyDescent="0.2">
      <c r="G33" s="8"/>
      <c r="H33" s="8"/>
      <c r="K33" s="473"/>
      <c r="L33" s="473"/>
      <c r="M33" s="473"/>
      <c r="N33" s="471"/>
    </row>
    <row r="34" spans="7:14" x14ac:dyDescent="0.2">
      <c r="G34" s="8"/>
      <c r="H34" s="8"/>
      <c r="K34" s="473"/>
      <c r="L34" s="473"/>
      <c r="M34" s="473"/>
      <c r="N34" s="471"/>
    </row>
    <row r="35" spans="7:14" ht="12.75" customHeight="1" x14ac:dyDescent="0.2">
      <c r="G35" s="517"/>
      <c r="H35" s="8"/>
      <c r="K35" s="473"/>
      <c r="L35" s="473"/>
      <c r="M35" s="473"/>
      <c r="N35" s="471"/>
    </row>
    <row r="36" spans="7:14" x14ac:dyDescent="0.2">
      <c r="G36" s="535"/>
      <c r="H36" s="8"/>
      <c r="K36" s="473"/>
      <c r="L36" s="473"/>
      <c r="M36" s="473"/>
      <c r="N36" s="471"/>
    </row>
    <row r="37" spans="7:14" x14ac:dyDescent="0.2">
      <c r="G37" s="77"/>
      <c r="H37" s="8"/>
      <c r="K37" s="473"/>
      <c r="L37" s="473"/>
      <c r="M37" s="473"/>
      <c r="N37" s="471"/>
    </row>
    <row r="38" spans="7:14" x14ac:dyDescent="0.2">
      <c r="G38" s="336"/>
      <c r="H38" s="8"/>
      <c r="K38" s="473"/>
      <c r="L38" s="473"/>
      <c r="M38" s="473"/>
      <c r="N38" s="471"/>
    </row>
    <row r="39" spans="7:14" x14ac:dyDescent="0.2">
      <c r="G39" s="8"/>
      <c r="H39" s="8"/>
      <c r="K39" s="473"/>
      <c r="L39" s="473"/>
      <c r="M39" s="473"/>
      <c r="N39" s="471"/>
    </row>
    <row r="40" spans="7:14" x14ac:dyDescent="0.2">
      <c r="G40" s="517"/>
      <c r="H40" s="8"/>
      <c r="K40" s="473"/>
      <c r="L40" s="473"/>
      <c r="M40" s="473"/>
      <c r="N40" s="471"/>
    </row>
    <row r="41" spans="7:14" x14ac:dyDescent="0.2">
      <c r="G41" s="535"/>
      <c r="H41" s="8"/>
      <c r="K41" s="473"/>
      <c r="L41" s="473"/>
      <c r="M41" s="473"/>
      <c r="N41" s="471"/>
    </row>
    <row r="42" spans="7:14" x14ac:dyDescent="0.2">
      <c r="G42" s="77"/>
      <c r="H42" s="8"/>
      <c r="K42" s="473"/>
      <c r="L42" s="473"/>
      <c r="M42" s="473"/>
      <c r="N42" s="471"/>
    </row>
    <row r="43" spans="7:14" x14ac:dyDescent="0.2">
      <c r="G43" s="336"/>
      <c r="H43" s="8"/>
    </row>
    <row r="44" spans="7:14" x14ac:dyDescent="0.2">
      <c r="G44" s="8"/>
      <c r="H44" s="8"/>
    </row>
    <row r="45" spans="7:14" x14ac:dyDescent="0.2">
      <c r="G45" s="517"/>
      <c r="H45" s="8"/>
    </row>
    <row r="46" spans="7:14" x14ac:dyDescent="0.2">
      <c r="G46" s="535"/>
      <c r="H46" s="8"/>
    </row>
    <row r="47" spans="7:14" x14ac:dyDescent="0.2">
      <c r="G47" s="77"/>
      <c r="H47" s="8"/>
      <c r="K47" s="8"/>
      <c r="L47" s="8"/>
      <c r="M47" s="8"/>
    </row>
    <row r="48" spans="7:14" x14ac:dyDescent="0.2">
      <c r="G48" s="8"/>
      <c r="H48" s="8"/>
      <c r="K48" s="8"/>
      <c r="L48" s="8"/>
      <c r="M48" s="8"/>
    </row>
    <row r="49" spans="2:13" x14ac:dyDescent="0.2">
      <c r="G49" s="57"/>
      <c r="H49" s="8"/>
      <c r="K49" s="8"/>
      <c r="L49" s="8"/>
      <c r="M49" s="8"/>
    </row>
    <row r="50" spans="2:13" x14ac:dyDescent="0.2">
      <c r="G50" s="57"/>
      <c r="H50" s="8"/>
      <c r="K50" s="8"/>
      <c r="L50" s="8"/>
      <c r="M50" s="8"/>
    </row>
    <row r="51" spans="2:13" x14ac:dyDescent="0.2">
      <c r="G51" s="8"/>
      <c r="H51" s="8"/>
      <c r="K51" s="8"/>
      <c r="L51" s="8"/>
      <c r="M51" s="8"/>
    </row>
    <row r="52" spans="2:13" x14ac:dyDescent="0.2">
      <c r="G52" s="8"/>
      <c r="H52" s="8"/>
      <c r="K52" s="8"/>
      <c r="L52" s="8"/>
      <c r="M52" s="8"/>
    </row>
    <row r="53" spans="2:13" x14ac:dyDescent="0.2">
      <c r="G53" s="8"/>
      <c r="H53" s="8"/>
      <c r="K53" s="8"/>
      <c r="L53" s="8"/>
      <c r="M53" s="8"/>
    </row>
    <row r="54" spans="2:13" x14ac:dyDescent="0.2">
      <c r="H54" s="8"/>
      <c r="K54" s="8"/>
      <c r="L54" s="8"/>
      <c r="M54" s="8"/>
    </row>
    <row r="55" spans="2:13" x14ac:dyDescent="0.2">
      <c r="H55" s="8"/>
      <c r="K55" s="8"/>
      <c r="L55" s="8"/>
      <c r="M55" s="8"/>
    </row>
    <row r="56" spans="2:13" x14ac:dyDescent="0.2">
      <c r="D56" s="8"/>
      <c r="E56" s="8"/>
      <c r="F56" s="8"/>
      <c r="G56" s="8"/>
      <c r="H56" s="8"/>
      <c r="K56" s="8"/>
      <c r="L56" s="8"/>
      <c r="M56" s="8"/>
    </row>
    <row r="57" spans="2:13" x14ac:dyDescent="0.2">
      <c r="D57" s="8"/>
      <c r="E57" s="8"/>
      <c r="F57" s="8"/>
      <c r="G57" s="8"/>
      <c r="H57" s="8"/>
      <c r="K57" s="8"/>
      <c r="L57" s="8"/>
      <c r="M57" s="8"/>
    </row>
    <row r="58" spans="2:13" x14ac:dyDescent="0.2">
      <c r="D58" s="8"/>
      <c r="E58" s="8"/>
      <c r="F58" s="8"/>
      <c r="G58" s="8"/>
      <c r="H58" s="8"/>
      <c r="K58" s="8"/>
      <c r="L58" s="8"/>
      <c r="M58" s="8"/>
    </row>
    <row r="59" spans="2:13" x14ac:dyDescent="0.2">
      <c r="B59" s="8"/>
      <c r="C59" s="8"/>
      <c r="D59" s="8"/>
      <c r="E59" s="8"/>
      <c r="F59" s="8"/>
      <c r="G59" s="8"/>
      <c r="H59" s="8"/>
      <c r="K59" s="8"/>
      <c r="L59" s="8"/>
      <c r="M59" s="8"/>
    </row>
    <row r="60" spans="2:13" x14ac:dyDescent="0.2">
      <c r="B60" s="8"/>
      <c r="C60" s="8"/>
      <c r="D60" s="8"/>
      <c r="E60" s="8"/>
      <c r="F60" s="8"/>
      <c r="G60" s="8"/>
      <c r="H60" s="8"/>
      <c r="K60" s="8"/>
      <c r="L60" s="8"/>
      <c r="M60" s="8"/>
    </row>
    <row r="61" spans="2:13" x14ac:dyDescent="0.2">
      <c r="B61" s="8"/>
      <c r="C61" s="8"/>
      <c r="D61" s="8"/>
      <c r="E61" s="8"/>
      <c r="F61" s="8"/>
      <c r="G61" s="8"/>
      <c r="H61" s="8"/>
      <c r="K61" s="8"/>
      <c r="L61" s="8"/>
      <c r="M61" s="8"/>
    </row>
    <row r="62" spans="2:13" x14ac:dyDescent="0.2">
      <c r="B62" s="8"/>
      <c r="C62" s="8"/>
      <c r="D62" s="8"/>
      <c r="E62" s="8"/>
      <c r="F62" s="8"/>
      <c r="G62" s="8"/>
      <c r="H62" s="8"/>
      <c r="K62" s="8"/>
      <c r="L62" s="8"/>
      <c r="M62" s="8"/>
    </row>
    <row r="63" spans="2:13" x14ac:dyDescent="0.2">
      <c r="B63" s="8"/>
      <c r="C63" s="8"/>
      <c r="D63" s="8"/>
      <c r="E63" s="8"/>
      <c r="F63" s="8"/>
      <c r="G63" s="8"/>
      <c r="H63" s="8"/>
      <c r="K63" s="8"/>
      <c r="L63" s="8"/>
      <c r="M63" s="8"/>
    </row>
    <row r="64" spans="2:13" x14ac:dyDescent="0.2">
      <c r="B64" s="8"/>
      <c r="C64" s="8"/>
      <c r="D64" s="8"/>
      <c r="E64" s="8"/>
      <c r="F64" s="8"/>
      <c r="G64" s="8"/>
      <c r="H64" s="8"/>
      <c r="K64" s="8"/>
      <c r="L64" s="8"/>
      <c r="M64" s="8"/>
    </row>
    <row r="65" spans="2:13" x14ac:dyDescent="0.2">
      <c r="B65" s="8"/>
      <c r="C65" s="8"/>
      <c r="D65" s="8"/>
      <c r="E65" s="8"/>
      <c r="F65" s="8"/>
      <c r="G65" s="8"/>
      <c r="H65" s="8"/>
      <c r="K65" s="8"/>
      <c r="L65" s="8"/>
      <c r="M65" s="8"/>
    </row>
    <row r="66" spans="2:13" x14ac:dyDescent="0.2">
      <c r="B66" s="8"/>
      <c r="C66" s="8"/>
      <c r="D66" s="8"/>
      <c r="E66" s="8"/>
      <c r="F66" s="8"/>
      <c r="G66" s="8"/>
      <c r="H66" s="8"/>
      <c r="K66" s="8"/>
      <c r="L66" s="8"/>
      <c r="M66" s="8"/>
    </row>
    <row r="67" spans="2:13" x14ac:dyDescent="0.2">
      <c r="B67" s="8"/>
      <c r="C67" s="8"/>
      <c r="D67" s="8"/>
      <c r="E67" s="8"/>
      <c r="F67" s="8"/>
      <c r="G67" s="8"/>
      <c r="H67" s="8"/>
      <c r="K67" s="8"/>
      <c r="L67" s="8"/>
      <c r="M67" s="8"/>
    </row>
    <row r="68" spans="2:13" x14ac:dyDescent="0.2">
      <c r="B68" s="8"/>
      <c r="C68" s="8"/>
      <c r="D68" s="8"/>
      <c r="E68" s="8"/>
      <c r="F68" s="8"/>
      <c r="G68" s="8"/>
      <c r="H68" s="8"/>
    </row>
    <row r="69" spans="2:13" x14ac:dyDescent="0.2">
      <c r="B69" s="8"/>
      <c r="C69" s="8"/>
      <c r="D69" s="8"/>
      <c r="E69" s="8"/>
      <c r="F69" s="8"/>
      <c r="G69" s="8"/>
      <c r="H69" s="8"/>
    </row>
    <row r="70" spans="2:13" x14ac:dyDescent="0.2">
      <c r="B70" s="8"/>
      <c r="C70" s="8"/>
      <c r="D70" s="8"/>
      <c r="E70" s="8"/>
      <c r="F70" s="8"/>
      <c r="G70" s="8"/>
      <c r="H70" s="8"/>
    </row>
    <row r="71" spans="2:13" x14ac:dyDescent="0.2">
      <c r="B71" s="8"/>
      <c r="C71" s="8"/>
      <c r="D71" s="8"/>
      <c r="E71" s="8"/>
      <c r="F71" s="8"/>
      <c r="G71" s="8"/>
      <c r="H71" s="8"/>
    </row>
    <row r="72" spans="2:13" x14ac:dyDescent="0.2">
      <c r="B72" s="8"/>
      <c r="C72" s="8"/>
      <c r="D72" s="8"/>
      <c r="E72" s="8"/>
      <c r="F72" s="8"/>
      <c r="G72" s="8"/>
      <c r="H72" s="8"/>
    </row>
    <row r="73" spans="2:13" x14ac:dyDescent="0.2">
      <c r="B73" s="8"/>
      <c r="C73" s="8"/>
      <c r="D73" s="8"/>
      <c r="E73" s="8"/>
      <c r="F73" s="8"/>
      <c r="G73" s="8"/>
      <c r="H73" s="8"/>
    </row>
    <row r="74" spans="2:13" x14ac:dyDescent="0.2">
      <c r="B74" s="8"/>
      <c r="C74" s="8"/>
      <c r="D74" s="8"/>
      <c r="E74" s="8"/>
      <c r="F74" s="8"/>
      <c r="G74" s="8"/>
      <c r="H74" s="8"/>
    </row>
    <row r="75" spans="2:13" x14ac:dyDescent="0.2">
      <c r="B75" s="8"/>
      <c r="C75" s="8"/>
      <c r="D75" s="8"/>
      <c r="E75" s="8"/>
      <c r="F75" s="8"/>
      <c r="G75" s="8"/>
      <c r="H75" s="8"/>
    </row>
    <row r="76" spans="2:13" x14ac:dyDescent="0.2">
      <c r="B76" s="8"/>
      <c r="C76" s="8"/>
      <c r="D76" s="8"/>
      <c r="E76" s="8"/>
      <c r="F76" s="8"/>
      <c r="G76" s="8"/>
      <c r="H76" s="8"/>
    </row>
    <row r="77" spans="2:13" x14ac:dyDescent="0.2">
      <c r="B77" s="8"/>
      <c r="C77" s="8"/>
      <c r="D77" s="8"/>
      <c r="E77" s="8"/>
      <c r="F77" s="8"/>
      <c r="G77" s="8"/>
      <c r="H77" s="8"/>
    </row>
    <row r="78" spans="2:13" x14ac:dyDescent="0.2">
      <c r="B78" s="8"/>
      <c r="C78" s="8"/>
      <c r="D78" s="8"/>
      <c r="E78" s="8"/>
      <c r="F78" s="8"/>
      <c r="G78" s="8"/>
      <c r="H78" s="8"/>
    </row>
    <row r="79" spans="2:13" x14ac:dyDescent="0.2">
      <c r="B79" s="8"/>
      <c r="C79" s="8"/>
      <c r="D79" s="8"/>
      <c r="E79" s="8"/>
      <c r="F79" s="8"/>
      <c r="G79" s="8"/>
      <c r="H79" s="8"/>
    </row>
    <row r="80" spans="2:13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</row>
    <row r="89" spans="2:7" x14ac:dyDescent="0.2">
      <c r="B89" s="8"/>
      <c r="C89" s="8"/>
      <c r="D89" s="8"/>
      <c r="E89" s="8"/>
      <c r="F89" s="8"/>
    </row>
    <row r="90" spans="2:7" x14ac:dyDescent="0.2">
      <c r="B90" s="8"/>
      <c r="C90" s="8"/>
      <c r="D90" s="8"/>
      <c r="E90" s="8"/>
      <c r="F90" s="8"/>
    </row>
    <row r="91" spans="2:7" x14ac:dyDescent="0.2">
      <c r="B91" s="8"/>
      <c r="C91" s="8"/>
    </row>
    <row r="92" spans="2:7" x14ac:dyDescent="0.2">
      <c r="B92" s="8"/>
      <c r="C92" s="8"/>
    </row>
    <row r="93" spans="2:7" x14ac:dyDescent="0.2">
      <c r="B93" s="8"/>
      <c r="C93" s="8"/>
    </row>
  </sheetData>
  <mergeCells count="2">
    <mergeCell ref="F9:G9"/>
    <mergeCell ref="H9:I9"/>
  </mergeCells>
  <phoneticPr fontId="4" type="noConversion"/>
  <pageMargins left="0.2" right="0.2" top="0.61" bottom="0.28999999999999998" header="0.21" footer="0.17"/>
  <pageSetup scale="80" orientation="landscape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"/>
  <sheetViews>
    <sheetView workbookViewId="0">
      <selection sqref="A1:J1"/>
    </sheetView>
  </sheetViews>
  <sheetFormatPr defaultRowHeight="12.75" x14ac:dyDescent="0.2"/>
  <cols>
    <col min="1" max="1" width="4" style="8" customWidth="1"/>
    <col min="2" max="2" width="11.42578125" style="68" customWidth="1"/>
    <col min="3" max="3" width="32.42578125" style="68" customWidth="1"/>
    <col min="4" max="4" width="2.85546875" style="68" customWidth="1"/>
    <col min="5" max="5" width="13.28515625" style="68" customWidth="1"/>
    <col min="6" max="6" width="10" style="68" customWidth="1"/>
    <col min="7" max="7" width="12.42578125" style="68" customWidth="1"/>
    <col min="8" max="8" width="13.140625" style="68" customWidth="1"/>
    <col min="9" max="9" width="13.42578125" style="68" customWidth="1"/>
    <col min="10" max="10" width="12.5703125" style="68" customWidth="1"/>
    <col min="11" max="11" width="2.7109375" style="68" customWidth="1"/>
    <col min="12" max="14" width="2.7109375" customWidth="1"/>
    <col min="15" max="16" width="3" style="8" customWidth="1"/>
    <col min="17" max="16384" width="9.140625" style="8"/>
  </cols>
  <sheetData>
    <row r="1" spans="1:18" ht="24.75" customHeight="1" x14ac:dyDescent="0.4">
      <c r="A1" s="909" t="s">
        <v>542</v>
      </c>
      <c r="B1" s="909"/>
      <c r="C1" s="909"/>
      <c r="D1" s="909"/>
      <c r="E1" s="909"/>
      <c r="F1" s="909"/>
      <c r="G1" s="909"/>
      <c r="H1" s="909"/>
      <c r="I1" s="909"/>
      <c r="J1" s="909"/>
      <c r="K1" s="155"/>
      <c r="O1" s="76"/>
    </row>
    <row r="2" spans="1:18" ht="24.75" customHeight="1" x14ac:dyDescent="0.4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155"/>
      <c r="O2" s="76"/>
    </row>
    <row r="3" spans="1:18" ht="13.5" customHeight="1" x14ac:dyDescent="0.25">
      <c r="A3" s="129"/>
      <c r="B3" s="123"/>
      <c r="C3" s="339" t="s">
        <v>0</v>
      </c>
      <c r="D3" s="339"/>
      <c r="E3" s="341" t="s">
        <v>1</v>
      </c>
      <c r="F3" s="339" t="s">
        <v>205</v>
      </c>
      <c r="G3" s="339" t="s">
        <v>204</v>
      </c>
      <c r="H3" s="341" t="s">
        <v>2</v>
      </c>
      <c r="I3" s="341" t="s">
        <v>208</v>
      </c>
      <c r="J3" s="341" t="s">
        <v>209</v>
      </c>
      <c r="K3" s="156"/>
      <c r="O3" s="99"/>
    </row>
    <row r="4" spans="1:18" ht="15.75" x14ac:dyDescent="0.25">
      <c r="A4" s="129"/>
      <c r="B4" s="334"/>
      <c r="C4" s="334"/>
      <c r="D4" s="334"/>
      <c r="E4" s="339" t="s">
        <v>152</v>
      </c>
      <c r="F4" s="339" t="s">
        <v>152</v>
      </c>
      <c r="G4" s="339" t="s">
        <v>145</v>
      </c>
      <c r="H4" s="339" t="s">
        <v>28</v>
      </c>
      <c r="I4" s="341" t="s">
        <v>161</v>
      </c>
      <c r="J4" s="341" t="s">
        <v>162</v>
      </c>
      <c r="K4" s="156"/>
      <c r="O4" s="100"/>
    </row>
    <row r="5" spans="1:18" ht="15.75" x14ac:dyDescent="0.25">
      <c r="A5" s="129"/>
      <c r="B5" s="334"/>
      <c r="C5" s="339"/>
      <c r="D5" s="339"/>
      <c r="E5" s="339" t="s">
        <v>164</v>
      </c>
      <c r="F5" s="339" t="s">
        <v>164</v>
      </c>
      <c r="G5" s="342" t="s">
        <v>165</v>
      </c>
      <c r="H5" s="339" t="s">
        <v>166</v>
      </c>
      <c r="I5" s="339" t="s">
        <v>111</v>
      </c>
      <c r="J5" s="339" t="s">
        <v>111</v>
      </c>
      <c r="K5" s="125"/>
      <c r="O5" s="4"/>
    </row>
    <row r="6" spans="1:18" ht="16.5" thickBot="1" x14ac:dyDescent="0.3">
      <c r="A6" s="129"/>
      <c r="B6" s="540" t="s">
        <v>104</v>
      </c>
      <c r="C6" s="541" t="s">
        <v>163</v>
      </c>
      <c r="D6" s="541"/>
      <c r="E6" s="541" t="s">
        <v>167</v>
      </c>
      <c r="F6" s="542" t="s">
        <v>168</v>
      </c>
      <c r="G6" s="542" t="s">
        <v>167</v>
      </c>
      <c r="H6" s="540"/>
      <c r="I6" s="541"/>
      <c r="J6" s="541"/>
      <c r="K6" s="169"/>
      <c r="O6" s="20"/>
    </row>
    <row r="7" spans="1:18" ht="15" x14ac:dyDescent="0.2">
      <c r="A7" s="14">
        <v>1</v>
      </c>
      <c r="B7" s="334">
        <v>909003</v>
      </c>
      <c r="C7" s="539" t="s">
        <v>160</v>
      </c>
      <c r="D7" s="123"/>
      <c r="E7" s="353">
        <v>0</v>
      </c>
      <c r="F7" s="353">
        <v>0</v>
      </c>
      <c r="G7" s="353">
        <v>0</v>
      </c>
      <c r="H7" s="353">
        <v>0</v>
      </c>
      <c r="I7" s="543">
        <v>0</v>
      </c>
      <c r="J7" s="353">
        <f>H7</f>
        <v>0</v>
      </c>
      <c r="K7" s="157"/>
      <c r="O7" s="20"/>
    </row>
    <row r="8" spans="1:18" ht="15" x14ac:dyDescent="0.2">
      <c r="A8" s="14">
        <v>2</v>
      </c>
      <c r="B8" s="334">
        <v>909005</v>
      </c>
      <c r="C8" s="334" t="s">
        <v>541</v>
      </c>
      <c r="D8" s="158"/>
      <c r="E8" s="353">
        <v>0</v>
      </c>
      <c r="F8" s="353">
        <v>0</v>
      </c>
      <c r="G8" s="353">
        <v>0</v>
      </c>
      <c r="H8" s="353">
        <v>0</v>
      </c>
      <c r="I8" s="543">
        <v>0</v>
      </c>
      <c r="J8" s="353">
        <f>H8</f>
        <v>0</v>
      </c>
      <c r="K8" s="77"/>
      <c r="O8" s="68"/>
    </row>
    <row r="9" spans="1:18" ht="15" x14ac:dyDescent="0.2">
      <c r="A9" s="14">
        <v>3</v>
      </c>
      <c r="B9" s="520">
        <v>930100</v>
      </c>
      <c r="C9" s="77" t="s">
        <v>74</v>
      </c>
      <c r="D9" s="158"/>
      <c r="E9" s="353">
        <v>0</v>
      </c>
      <c r="F9" s="353">
        <v>0</v>
      </c>
      <c r="G9" s="353">
        <v>0</v>
      </c>
      <c r="H9" s="353">
        <v>0</v>
      </c>
      <c r="I9" s="543">
        <v>0</v>
      </c>
      <c r="J9" s="353">
        <f>H9</f>
        <v>0</v>
      </c>
      <c r="K9" s="128"/>
      <c r="O9" s="68"/>
    </row>
    <row r="10" spans="1:18" ht="15" x14ac:dyDescent="0.2">
      <c r="A10" s="14">
        <v>4</v>
      </c>
      <c r="B10" s="520">
        <v>930101</v>
      </c>
      <c r="C10" s="77" t="s">
        <v>158</v>
      </c>
      <c r="D10" s="123"/>
      <c r="E10" s="353">
        <v>0</v>
      </c>
      <c r="F10" s="353">
        <v>9710</v>
      </c>
      <c r="G10" s="353">
        <v>4519.0339999999997</v>
      </c>
      <c r="H10" s="353">
        <v>4519.0339999999997</v>
      </c>
      <c r="I10" s="543">
        <v>0</v>
      </c>
      <c r="J10" s="353">
        <f>H10</f>
        <v>4519.0339999999997</v>
      </c>
      <c r="K10" s="77" t="s">
        <v>180</v>
      </c>
    </row>
    <row r="11" spans="1:18" ht="15" x14ac:dyDescent="0.2">
      <c r="A11" s="14">
        <v>5</v>
      </c>
      <c r="B11" s="520">
        <v>930102</v>
      </c>
      <c r="C11" s="77" t="s">
        <v>159</v>
      </c>
      <c r="D11" s="158"/>
      <c r="E11" s="353">
        <v>0</v>
      </c>
      <c r="F11" s="353">
        <v>0</v>
      </c>
      <c r="G11" s="353">
        <v>0</v>
      </c>
      <c r="H11" s="353">
        <v>0</v>
      </c>
      <c r="I11" s="543">
        <v>0</v>
      </c>
      <c r="J11" s="353">
        <f>H11</f>
        <v>0</v>
      </c>
      <c r="K11" s="128"/>
    </row>
    <row r="12" spans="1:18" ht="12.75" customHeight="1" thickBot="1" x14ac:dyDescent="0.25">
      <c r="A12" s="14">
        <v>6</v>
      </c>
      <c r="B12" s="159"/>
      <c r="C12" s="128"/>
      <c r="D12" s="128"/>
      <c r="E12" s="128"/>
      <c r="F12" s="129"/>
      <c r="G12" s="129"/>
      <c r="H12" s="128"/>
      <c r="I12" s="128"/>
      <c r="J12" s="128"/>
      <c r="K12" s="128"/>
      <c r="O12" s="50"/>
      <c r="P12" s="91"/>
      <c r="Q12" s="50"/>
      <c r="R12" s="50"/>
    </row>
    <row r="13" spans="1:18" ht="12.75" customHeight="1" thickTop="1" x14ac:dyDescent="0.2">
      <c r="A13" s="14">
        <v>7</v>
      </c>
      <c r="B13" s="129"/>
      <c r="C13" s="160"/>
      <c r="D13" s="160"/>
      <c r="E13" s="161"/>
      <c r="F13" s="160"/>
      <c r="G13" s="160"/>
      <c r="H13" s="160"/>
      <c r="I13" s="160"/>
      <c r="J13" s="160"/>
      <c r="K13" s="170"/>
      <c r="O13" s="50"/>
      <c r="P13" s="91"/>
      <c r="Q13" s="50"/>
      <c r="R13" s="50"/>
    </row>
    <row r="14" spans="1:18" ht="12.75" customHeight="1" x14ac:dyDescent="0.25">
      <c r="A14" s="14">
        <v>8</v>
      </c>
      <c r="B14" s="129"/>
      <c r="C14" s="140" t="s">
        <v>28</v>
      </c>
      <c r="D14" s="140"/>
      <c r="E14" s="77">
        <f t="shared" ref="E14:J14" si="0">SUM(E7:E12)</f>
        <v>0</v>
      </c>
      <c r="F14" s="77">
        <f t="shared" si="0"/>
        <v>9710</v>
      </c>
      <c r="G14" s="77">
        <f t="shared" si="0"/>
        <v>4519.0339999999997</v>
      </c>
      <c r="H14" s="77">
        <f t="shared" si="0"/>
        <v>4519.0339999999997</v>
      </c>
      <c r="I14" s="77">
        <f t="shared" si="0"/>
        <v>0</v>
      </c>
      <c r="J14" s="77">
        <f t="shared" si="0"/>
        <v>4519.0339999999997</v>
      </c>
      <c r="K14" s="132"/>
      <c r="O14" s="50"/>
      <c r="P14" s="91"/>
      <c r="Q14" s="50"/>
      <c r="R14" s="50"/>
    </row>
    <row r="15" spans="1:18" ht="16.5" customHeight="1" thickBot="1" x14ac:dyDescent="0.3">
      <c r="A15" s="14">
        <v>9</v>
      </c>
      <c r="B15" s="129"/>
      <c r="C15" s="162"/>
      <c r="D15" s="162"/>
      <c r="E15" s="163"/>
      <c r="F15" s="163"/>
      <c r="G15" s="163"/>
      <c r="H15" s="163"/>
      <c r="I15" s="163"/>
      <c r="J15" s="164"/>
      <c r="K15" s="171"/>
      <c r="O15" s="50"/>
      <c r="P15" s="91"/>
      <c r="Q15" s="50"/>
      <c r="R15" s="50"/>
    </row>
    <row r="16" spans="1:18" ht="16.5" customHeight="1" thickTop="1" x14ac:dyDescent="0.25">
      <c r="A16" s="14">
        <v>10</v>
      </c>
      <c r="B16" s="129"/>
      <c r="C16" s="170"/>
      <c r="D16" s="170"/>
      <c r="E16" s="130"/>
      <c r="F16" s="130"/>
      <c r="G16" s="130"/>
      <c r="H16" s="130"/>
      <c r="I16" s="130"/>
      <c r="J16" s="171"/>
      <c r="K16" s="171"/>
      <c r="O16" s="50"/>
      <c r="P16" s="91"/>
      <c r="Q16" s="50"/>
      <c r="R16" s="50"/>
    </row>
    <row r="17" spans="1:18" ht="15.75" x14ac:dyDescent="0.25">
      <c r="A17" s="14">
        <v>11</v>
      </c>
      <c r="B17" s="129"/>
      <c r="C17" s="350" t="s">
        <v>6</v>
      </c>
      <c r="D17" s="154"/>
      <c r="E17" s="128"/>
      <c r="F17" s="128"/>
      <c r="G17" s="128"/>
      <c r="H17" s="128"/>
      <c r="I17" s="128"/>
      <c r="J17" s="509">
        <f>-J14</f>
        <v>-4519.0339999999997</v>
      </c>
      <c r="K17" s="165"/>
      <c r="O17" s="50"/>
      <c r="P17" s="91"/>
      <c r="Q17" s="50"/>
      <c r="R17" s="50"/>
    </row>
    <row r="18" spans="1:18" ht="15.75" x14ac:dyDescent="0.25">
      <c r="A18" s="14"/>
      <c r="B18" s="129"/>
      <c r="C18" s="350"/>
      <c r="D18" s="154"/>
      <c r="E18" s="128"/>
      <c r="F18" s="128"/>
      <c r="G18" s="128"/>
      <c r="H18" s="128"/>
      <c r="I18" s="128"/>
      <c r="J18" s="509"/>
      <c r="K18" s="165"/>
      <c r="O18" s="50"/>
      <c r="P18" s="91"/>
      <c r="Q18" s="50"/>
      <c r="R18" s="50"/>
    </row>
    <row r="19" spans="1:18" ht="12.75" customHeight="1" x14ac:dyDescent="0.2">
      <c r="A19" s="14">
        <v>12</v>
      </c>
      <c r="B19" s="129"/>
      <c r="C19" s="8"/>
      <c r="D19" s="129"/>
      <c r="E19" s="129"/>
      <c r="F19" s="129"/>
      <c r="G19" s="77" t="s">
        <v>712</v>
      </c>
      <c r="H19" s="129"/>
      <c r="I19" s="772">
        <v>6.0000000000000001E-3</v>
      </c>
      <c r="J19" s="5">
        <f>J17*(1+I19)</f>
        <v>-4546.1482040000001</v>
      </c>
      <c r="K19" s="129"/>
      <c r="O19" s="50"/>
      <c r="P19" s="91"/>
      <c r="Q19" s="50"/>
      <c r="R19" s="50"/>
    </row>
    <row r="20" spans="1:18" ht="12.75" customHeight="1" x14ac:dyDescent="0.25">
      <c r="A20" s="14">
        <v>13</v>
      </c>
      <c r="B20" s="129"/>
      <c r="C20" s="8"/>
      <c r="D20" s="154"/>
      <c r="E20" s="129"/>
      <c r="F20" s="129"/>
      <c r="G20" s="77" t="s">
        <v>713</v>
      </c>
      <c r="H20" s="129"/>
      <c r="I20" s="773">
        <v>1.2999999999999999E-2</v>
      </c>
      <c r="J20" s="5">
        <f>J19*(1+I20)</f>
        <v>-4605.2481306519994</v>
      </c>
      <c r="K20" s="166"/>
      <c r="O20" s="50"/>
      <c r="P20" s="91"/>
      <c r="Q20" s="50"/>
      <c r="R20" s="50"/>
    </row>
    <row r="21" spans="1:18" ht="12.75" customHeight="1" x14ac:dyDescent="0.25">
      <c r="B21" s="129"/>
      <c r="C21" s="154"/>
      <c r="D21" s="154"/>
      <c r="E21" s="129"/>
      <c r="F21" s="129"/>
      <c r="G21" s="129"/>
      <c r="H21" s="129"/>
      <c r="I21" s="129"/>
      <c r="J21" s="166"/>
      <c r="K21" s="166"/>
      <c r="O21" s="50"/>
      <c r="P21" s="91"/>
      <c r="Q21" s="50"/>
      <c r="R21" s="50"/>
    </row>
    <row r="22" spans="1:18" ht="12.75" customHeight="1" x14ac:dyDescent="0.25">
      <c r="A22" s="14">
        <v>14</v>
      </c>
      <c r="B22" s="129"/>
      <c r="C22" s="350" t="s">
        <v>139</v>
      </c>
      <c r="D22" s="154"/>
      <c r="E22" s="129"/>
      <c r="F22" s="129"/>
      <c r="G22" s="129"/>
      <c r="H22" s="129"/>
      <c r="I22" s="129"/>
      <c r="J22" s="509">
        <f>J20</f>
        <v>-4605.2481306519994</v>
      </c>
      <c r="K22" s="166"/>
      <c r="O22" s="50"/>
      <c r="P22" s="91"/>
      <c r="Q22" s="50"/>
      <c r="R22" s="50"/>
    </row>
    <row r="23" spans="1:18" ht="12.75" customHeight="1" x14ac:dyDescent="0.25">
      <c r="A23" s="14"/>
      <c r="B23" s="129"/>
      <c r="C23" s="154"/>
      <c r="D23" s="154"/>
      <c r="E23" s="129"/>
      <c r="F23" s="129"/>
      <c r="G23" s="129"/>
      <c r="H23" s="129"/>
      <c r="I23" s="129"/>
      <c r="J23" s="166"/>
      <c r="K23" s="166"/>
      <c r="O23" s="50"/>
      <c r="P23" s="91"/>
      <c r="Q23" s="50"/>
      <c r="R23" s="50"/>
    </row>
    <row r="24" spans="1:18" ht="12.75" customHeight="1" x14ac:dyDescent="0.25">
      <c r="A24" s="14">
        <v>15</v>
      </c>
      <c r="B24" s="546"/>
      <c r="C24" s="545"/>
      <c r="D24" s="167"/>
      <c r="E24" s="128"/>
      <c r="F24" s="129"/>
      <c r="G24" s="134"/>
      <c r="H24" s="168"/>
      <c r="I24" s="134"/>
      <c r="J24" s="128"/>
      <c r="K24" s="166"/>
      <c r="O24" s="50"/>
      <c r="P24" s="51"/>
      <c r="Q24" s="50"/>
      <c r="R24" s="50"/>
    </row>
    <row r="25" spans="1:18" ht="12.75" customHeight="1" x14ac:dyDescent="0.25">
      <c r="A25" s="14">
        <v>16</v>
      </c>
      <c r="B25" s="795" t="s">
        <v>180</v>
      </c>
      <c r="C25" s="741" t="s">
        <v>739</v>
      </c>
      <c r="D25" s="167"/>
      <c r="E25" s="129"/>
      <c r="F25" s="129"/>
      <c r="G25" s="129"/>
      <c r="H25" s="129"/>
      <c r="I25" s="129"/>
      <c r="J25" s="129"/>
      <c r="K25" s="912"/>
      <c r="L25" s="911" t="s">
        <v>548</v>
      </c>
      <c r="M25" s="910" t="str">
        <f>+'3.2 _ Summaries'!L2</f>
        <v>Docket No. 16-057-03</v>
      </c>
      <c r="N25" s="910" t="s">
        <v>212</v>
      </c>
    </row>
    <row r="26" spans="1:18" ht="56.25" customHeight="1" x14ac:dyDescent="0.25">
      <c r="A26" s="14"/>
      <c r="B26" s="434"/>
      <c r="C26" s="545"/>
      <c r="D26" s="167"/>
      <c r="E26" s="129"/>
      <c r="F26" s="129"/>
      <c r="G26" s="129"/>
      <c r="H26" s="129"/>
      <c r="I26" s="129"/>
      <c r="J26" s="129"/>
      <c r="K26" s="913"/>
      <c r="L26" s="910"/>
      <c r="M26" s="910"/>
      <c r="N26" s="910"/>
    </row>
    <row r="27" spans="1:18" ht="15.75" x14ac:dyDescent="0.25">
      <c r="A27" s="14"/>
      <c r="B27" s="434"/>
      <c r="C27" s="545"/>
      <c r="D27" s="167"/>
      <c r="E27" s="129"/>
      <c r="F27" s="129"/>
      <c r="G27" s="129"/>
      <c r="H27" s="129"/>
      <c r="I27" s="129"/>
      <c r="J27" s="129"/>
      <c r="K27" s="913"/>
      <c r="L27" s="910"/>
      <c r="M27" s="910"/>
      <c r="N27" s="910"/>
    </row>
    <row r="28" spans="1:18" x14ac:dyDescent="0.2">
      <c r="K28" s="913"/>
      <c r="L28" s="910"/>
      <c r="M28" s="910"/>
      <c r="N28" s="910"/>
    </row>
    <row r="29" spans="1:18" x14ac:dyDescent="0.2">
      <c r="K29" s="913"/>
      <c r="L29" s="910"/>
      <c r="M29" s="910"/>
      <c r="N29" s="910"/>
    </row>
    <row r="30" spans="1:18" x14ac:dyDescent="0.2">
      <c r="K30" s="913"/>
      <c r="L30" s="910"/>
      <c r="M30" s="910"/>
      <c r="N30" s="910"/>
    </row>
    <row r="31" spans="1:18" x14ac:dyDescent="0.2">
      <c r="K31" s="913"/>
      <c r="L31" s="910"/>
      <c r="M31" s="910"/>
      <c r="N31" s="910"/>
    </row>
    <row r="32" spans="1:18" x14ac:dyDescent="0.2">
      <c r="K32" s="913"/>
      <c r="L32" s="910"/>
      <c r="M32" s="910"/>
      <c r="N32" s="910"/>
    </row>
    <row r="33" spans="11:14" x14ac:dyDescent="0.2">
      <c r="K33" s="913"/>
      <c r="L33" s="910"/>
      <c r="M33" s="910"/>
      <c r="N33" s="910"/>
    </row>
    <row r="34" spans="11:14" ht="12.75" customHeight="1" x14ac:dyDescent="0.2">
      <c r="K34" s="913"/>
      <c r="L34" s="910"/>
      <c r="M34" s="910"/>
      <c r="N34" s="910"/>
    </row>
  </sheetData>
  <mergeCells count="5">
    <mergeCell ref="A1:J1"/>
    <mergeCell ref="N25:N34"/>
    <mergeCell ref="M25:M34"/>
    <mergeCell ref="L25:L34"/>
    <mergeCell ref="K25:K34"/>
  </mergeCells>
  <phoneticPr fontId="4" type="noConversion"/>
  <printOptions horizontalCentered="1"/>
  <pageMargins left="0.25" right="0.25" top="0.73" bottom="0.23" header="0.17" footer="0.17"/>
  <pageSetup scale="99" firstPageNumber="29" fitToWidth="5" orientation="landscape" useFirstPageNumber="1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5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9"/>
  <sheetViews>
    <sheetView workbookViewId="0"/>
  </sheetViews>
  <sheetFormatPr defaultRowHeight="12.75" x14ac:dyDescent="0.2"/>
  <cols>
    <col min="1" max="1" width="4.85546875" style="8" customWidth="1"/>
    <col min="2" max="7" width="9.140625" style="8"/>
    <col min="8" max="8" width="13.42578125" style="8" bestFit="1" customWidth="1"/>
    <col min="9" max="9" width="5.5703125" style="68" customWidth="1"/>
    <col min="10" max="10" width="8.85546875" style="8" customWidth="1"/>
    <col min="11" max="11" width="38.28515625" style="8" customWidth="1"/>
    <col min="12" max="12" width="14.5703125" style="8" customWidth="1"/>
    <col min="13" max="13" width="11.7109375" style="8" customWidth="1"/>
    <col min="14" max="14" width="19.140625" style="8" bestFit="1" customWidth="1"/>
    <col min="15" max="15" width="12.7109375" style="8" customWidth="1"/>
    <col min="16" max="16" width="3.7109375" style="8" customWidth="1"/>
    <col min="17" max="17" width="8.7109375" style="8" customWidth="1"/>
    <col min="18" max="18" width="29.7109375" style="8" bestFit="1" customWidth="1"/>
    <col min="19" max="19" width="3" style="8" bestFit="1" customWidth="1"/>
    <col min="20" max="22" width="14.7109375" style="8" customWidth="1"/>
    <col min="23" max="23" width="12.5703125" style="8" bestFit="1" customWidth="1"/>
    <col min="24" max="16384" width="9.140625" style="8"/>
  </cols>
  <sheetData>
    <row r="1" spans="1:9" ht="15.75" x14ac:dyDescent="0.25">
      <c r="B1" s="69"/>
      <c r="H1" s="101"/>
      <c r="I1" s="172"/>
    </row>
    <row r="2" spans="1:9" ht="15.75" x14ac:dyDescent="0.25">
      <c r="B2" s="20"/>
      <c r="H2" s="96"/>
      <c r="I2" s="173"/>
    </row>
    <row r="3" spans="1:9" ht="15.75" x14ac:dyDescent="0.25">
      <c r="B3" s="20"/>
      <c r="H3" s="96"/>
      <c r="I3" s="173"/>
    </row>
    <row r="4" spans="1:9" ht="15.75" x14ac:dyDescent="0.25">
      <c r="B4" s="20"/>
      <c r="H4" s="96"/>
      <c r="I4" s="173"/>
    </row>
    <row r="5" spans="1:9" ht="15.75" x14ac:dyDescent="0.25">
      <c r="B5" s="20"/>
      <c r="H5" s="96"/>
      <c r="I5" s="173"/>
    </row>
    <row r="6" spans="1:9" ht="18" x14ac:dyDescent="0.25">
      <c r="A6" s="914" t="s">
        <v>169</v>
      </c>
      <c r="B6" s="914"/>
      <c r="C6" s="914"/>
      <c r="D6" s="914"/>
      <c r="E6" s="914"/>
      <c r="F6" s="914"/>
      <c r="G6" s="914"/>
      <c r="H6" s="914"/>
      <c r="I6" s="173"/>
    </row>
    <row r="7" spans="1:9" ht="15.75" x14ac:dyDescent="0.25">
      <c r="H7" s="3" t="s">
        <v>3</v>
      </c>
      <c r="I7" s="173"/>
    </row>
    <row r="8" spans="1:9" x14ac:dyDescent="0.2">
      <c r="A8" s="16">
        <v>1</v>
      </c>
      <c r="B8" s="1" t="s">
        <v>216</v>
      </c>
      <c r="H8" s="57">
        <v>-201507.3431868137</v>
      </c>
    </row>
    <row r="9" spans="1:9" x14ac:dyDescent="0.2">
      <c r="A9" s="16">
        <v>2</v>
      </c>
      <c r="B9" s="1" t="s">
        <v>388</v>
      </c>
      <c r="D9" s="461" t="s">
        <v>181</v>
      </c>
      <c r="H9" s="547">
        <v>-7509.9119679999994</v>
      </c>
    </row>
    <row r="10" spans="1:9" x14ac:dyDescent="0.2">
      <c r="A10" s="16">
        <v>3</v>
      </c>
      <c r="B10" s="80" t="s">
        <v>28</v>
      </c>
      <c r="H10" s="57">
        <f>SUM(H8:H9)</f>
        <v>-209017.2551548137</v>
      </c>
    </row>
    <row r="11" spans="1:9" x14ac:dyDescent="0.2">
      <c r="A11" s="16">
        <v>4</v>
      </c>
      <c r="H11" s="45"/>
    </row>
    <row r="12" spans="1:9" x14ac:dyDescent="0.2">
      <c r="A12" s="16">
        <v>5</v>
      </c>
      <c r="B12" s="830" t="s">
        <v>27</v>
      </c>
      <c r="E12" s="93"/>
      <c r="H12" s="77">
        <v>-201996.97259996607</v>
      </c>
    </row>
    <row r="13" spans="1:9" x14ac:dyDescent="0.2">
      <c r="A13" s="16">
        <v>6</v>
      </c>
      <c r="B13" s="102" t="s">
        <v>26</v>
      </c>
      <c r="E13" s="93"/>
      <c r="H13" s="353">
        <v>-7020.2825548476121</v>
      </c>
    </row>
    <row r="15" spans="1:9" x14ac:dyDescent="0.2">
      <c r="B15" s="20" t="s">
        <v>747</v>
      </c>
    </row>
    <row r="16" spans="1:9" x14ac:dyDescent="0.2">
      <c r="B16" s="20" t="s">
        <v>748</v>
      </c>
    </row>
    <row r="39" spans="9:9" x14ac:dyDescent="0.2">
      <c r="I39" s="8"/>
    </row>
    <row r="40" spans="9:9" x14ac:dyDescent="0.2">
      <c r="I40" s="8"/>
    </row>
    <row r="41" spans="9:9" x14ac:dyDescent="0.2">
      <c r="I41" s="8"/>
    </row>
    <row r="42" spans="9:9" x14ac:dyDescent="0.2">
      <c r="I42" s="8"/>
    </row>
    <row r="43" spans="9:9" x14ac:dyDescent="0.2">
      <c r="I43" s="8"/>
    </row>
    <row r="44" spans="9:9" x14ac:dyDescent="0.2">
      <c r="I44" s="8"/>
    </row>
    <row r="45" spans="9:9" x14ac:dyDescent="0.2">
      <c r="I45" s="8"/>
    </row>
    <row r="46" spans="9:9" x14ac:dyDescent="0.2">
      <c r="I46" s="8"/>
    </row>
    <row r="47" spans="9:9" x14ac:dyDescent="0.2">
      <c r="I47" s="8"/>
    </row>
    <row r="48" spans="9:9" x14ac:dyDescent="0.2">
      <c r="I48" s="8"/>
    </row>
    <row r="49" spans="9:9" x14ac:dyDescent="0.2">
      <c r="I49" s="8"/>
    </row>
    <row r="50" spans="9:9" x14ac:dyDescent="0.2">
      <c r="I50" s="8"/>
    </row>
    <row r="51" spans="9:9" x14ac:dyDescent="0.2">
      <c r="I51" s="8"/>
    </row>
    <row r="52" spans="9:9" x14ac:dyDescent="0.2">
      <c r="I52" s="8"/>
    </row>
    <row r="53" spans="9:9" x14ac:dyDescent="0.2">
      <c r="I53" s="8"/>
    </row>
    <row r="54" spans="9:9" x14ac:dyDescent="0.2">
      <c r="I54" s="8"/>
    </row>
    <row r="55" spans="9:9" x14ac:dyDescent="0.2">
      <c r="I55" s="8"/>
    </row>
    <row r="56" spans="9:9" x14ac:dyDescent="0.2">
      <c r="I56" s="8"/>
    </row>
    <row r="57" spans="9:9" x14ac:dyDescent="0.2">
      <c r="I57" s="8"/>
    </row>
    <row r="58" spans="9:9" x14ac:dyDescent="0.2">
      <c r="I58" s="8"/>
    </row>
    <row r="59" spans="9:9" x14ac:dyDescent="0.2">
      <c r="I59" s="8"/>
    </row>
    <row r="60" spans="9:9" x14ac:dyDescent="0.2">
      <c r="I60" s="8"/>
    </row>
    <row r="61" spans="9:9" x14ac:dyDescent="0.2">
      <c r="I61" s="8"/>
    </row>
    <row r="62" spans="9:9" x14ac:dyDescent="0.2">
      <c r="I62" s="8"/>
    </row>
    <row r="63" spans="9:9" x14ac:dyDescent="0.2">
      <c r="I63" s="8"/>
    </row>
    <row r="64" spans="9:9" x14ac:dyDescent="0.2">
      <c r="I64" s="8"/>
    </row>
    <row r="65" spans="9:9" x14ac:dyDescent="0.2">
      <c r="I65" s="8"/>
    </row>
    <row r="66" spans="9:9" x14ac:dyDescent="0.2">
      <c r="I66" s="8"/>
    </row>
    <row r="67" spans="9:9" x14ac:dyDescent="0.2">
      <c r="I67" s="8"/>
    </row>
    <row r="68" spans="9:9" x14ac:dyDescent="0.2">
      <c r="I68" s="8"/>
    </row>
    <row r="69" spans="9:9" x14ac:dyDescent="0.2">
      <c r="I69" s="8"/>
    </row>
    <row r="70" spans="9:9" x14ac:dyDescent="0.2">
      <c r="I70" s="8"/>
    </row>
    <row r="71" spans="9:9" x14ac:dyDescent="0.2">
      <c r="I71" s="8"/>
    </row>
    <row r="72" spans="9:9" x14ac:dyDescent="0.2">
      <c r="I72" s="8"/>
    </row>
    <row r="73" spans="9:9" x14ac:dyDescent="0.2">
      <c r="I73" s="8"/>
    </row>
    <row r="74" spans="9:9" x14ac:dyDescent="0.2">
      <c r="I74" s="8"/>
    </row>
    <row r="75" spans="9:9" x14ac:dyDescent="0.2">
      <c r="I75" s="8"/>
    </row>
    <row r="76" spans="9:9" x14ac:dyDescent="0.2">
      <c r="I76" s="8"/>
    </row>
    <row r="77" spans="9:9" x14ac:dyDescent="0.2">
      <c r="I77" s="8"/>
    </row>
    <row r="78" spans="9:9" x14ac:dyDescent="0.2">
      <c r="I78" s="8"/>
    </row>
    <row r="79" spans="9:9" x14ac:dyDescent="0.2">
      <c r="I79" s="8"/>
    </row>
    <row r="80" spans="9:9" x14ac:dyDescent="0.2">
      <c r="I80" s="8"/>
    </row>
    <row r="81" spans="9:9" x14ac:dyDescent="0.2">
      <c r="I81" s="8"/>
    </row>
    <row r="82" spans="9:9" x14ac:dyDescent="0.2">
      <c r="I82" s="8"/>
    </row>
    <row r="83" spans="9:9" x14ac:dyDescent="0.2">
      <c r="I83" s="8"/>
    </row>
    <row r="84" spans="9:9" x14ac:dyDescent="0.2">
      <c r="I84" s="8"/>
    </row>
    <row r="85" spans="9:9" x14ac:dyDescent="0.2">
      <c r="I85" s="8"/>
    </row>
    <row r="86" spans="9:9" x14ac:dyDescent="0.2">
      <c r="I86" s="8"/>
    </row>
    <row r="87" spans="9:9" x14ac:dyDescent="0.2">
      <c r="I87" s="8"/>
    </row>
    <row r="88" spans="9:9" x14ac:dyDescent="0.2">
      <c r="I88" s="8"/>
    </row>
    <row r="89" spans="9:9" x14ac:dyDescent="0.2">
      <c r="I89" s="8"/>
    </row>
    <row r="90" spans="9:9" x14ac:dyDescent="0.2">
      <c r="I90" s="8"/>
    </row>
    <row r="91" spans="9:9" x14ac:dyDescent="0.2">
      <c r="I91" s="8"/>
    </row>
    <row r="92" spans="9:9" x14ac:dyDescent="0.2">
      <c r="I92" s="8"/>
    </row>
    <row r="93" spans="9:9" x14ac:dyDescent="0.2">
      <c r="I93" s="8"/>
    </row>
    <row r="94" spans="9:9" x14ac:dyDescent="0.2">
      <c r="I94" s="8"/>
    </row>
    <row r="95" spans="9:9" x14ac:dyDescent="0.2">
      <c r="I95" s="8"/>
    </row>
    <row r="96" spans="9:9" x14ac:dyDescent="0.2">
      <c r="I96" s="8"/>
    </row>
    <row r="97" spans="9:9" x14ac:dyDescent="0.2">
      <c r="I97" s="8"/>
    </row>
    <row r="98" spans="9:9" x14ac:dyDescent="0.2">
      <c r="I98" s="8"/>
    </row>
    <row r="99" spans="9:9" x14ac:dyDescent="0.2">
      <c r="I99" s="8"/>
    </row>
    <row r="100" spans="9:9" x14ac:dyDescent="0.2">
      <c r="I100" s="8"/>
    </row>
    <row r="101" spans="9:9" x14ac:dyDescent="0.2">
      <c r="I101" s="8"/>
    </row>
    <row r="102" spans="9:9" x14ac:dyDescent="0.2">
      <c r="I102" s="8"/>
    </row>
    <row r="103" spans="9:9" x14ac:dyDescent="0.2">
      <c r="I103" s="8"/>
    </row>
    <row r="104" spans="9:9" x14ac:dyDescent="0.2">
      <c r="I104" s="8"/>
    </row>
    <row r="105" spans="9:9" x14ac:dyDescent="0.2">
      <c r="I105" s="8"/>
    </row>
    <row r="106" spans="9:9" x14ac:dyDescent="0.2">
      <c r="I106" s="8"/>
    </row>
    <row r="107" spans="9:9" x14ac:dyDescent="0.2">
      <c r="I107" s="8"/>
    </row>
    <row r="108" spans="9:9" x14ac:dyDescent="0.2">
      <c r="I108" s="8"/>
    </row>
    <row r="109" spans="9:9" x14ac:dyDescent="0.2">
      <c r="I109" s="8"/>
    </row>
    <row r="110" spans="9:9" x14ac:dyDescent="0.2">
      <c r="I110" s="8"/>
    </row>
    <row r="111" spans="9:9" x14ac:dyDescent="0.2">
      <c r="I111" s="8"/>
    </row>
    <row r="112" spans="9:9" x14ac:dyDescent="0.2">
      <c r="I112" s="8"/>
    </row>
    <row r="113" spans="9:9" x14ac:dyDescent="0.2">
      <c r="I113" s="8"/>
    </row>
    <row r="114" spans="9:9" x14ac:dyDescent="0.2">
      <c r="I114" s="8"/>
    </row>
    <row r="115" spans="9:9" x14ac:dyDescent="0.2">
      <c r="I115" s="8"/>
    </row>
    <row r="116" spans="9:9" x14ac:dyDescent="0.2">
      <c r="I116" s="8"/>
    </row>
    <row r="117" spans="9:9" x14ac:dyDescent="0.2">
      <c r="I117" s="8"/>
    </row>
    <row r="118" spans="9:9" x14ac:dyDescent="0.2">
      <c r="I118" s="8"/>
    </row>
    <row r="119" spans="9:9" x14ac:dyDescent="0.2">
      <c r="I119" s="8"/>
    </row>
    <row r="120" spans="9:9" x14ac:dyDescent="0.2">
      <c r="I120" s="8"/>
    </row>
    <row r="121" spans="9:9" x14ac:dyDescent="0.2">
      <c r="I121" s="8"/>
    </row>
    <row r="122" spans="9:9" x14ac:dyDescent="0.2">
      <c r="I122" s="8"/>
    </row>
    <row r="123" spans="9:9" x14ac:dyDescent="0.2">
      <c r="I123" s="8"/>
    </row>
    <row r="124" spans="9:9" x14ac:dyDescent="0.2">
      <c r="I124" s="8"/>
    </row>
    <row r="125" spans="9:9" x14ac:dyDescent="0.2">
      <c r="I125" s="8"/>
    </row>
    <row r="126" spans="9:9" x14ac:dyDescent="0.2">
      <c r="I126" s="8"/>
    </row>
    <row r="127" spans="9:9" x14ac:dyDescent="0.2">
      <c r="I127" s="8"/>
    </row>
    <row r="128" spans="9:9" x14ac:dyDescent="0.2">
      <c r="I128" s="8"/>
    </row>
    <row r="129" spans="9:9" x14ac:dyDescent="0.2">
      <c r="I129" s="8"/>
    </row>
  </sheetData>
  <mergeCells count="1">
    <mergeCell ref="A6:H6"/>
  </mergeCells>
  <phoneticPr fontId="4" type="noConversion"/>
  <printOptions horizontalCentered="1"/>
  <pageMargins left="0.75" right="0.72" top="1.33" bottom="1" header="0.5" footer="0.5"/>
  <pageSetup firstPageNumber="34" orientation="portrait" useFirstPageNumber="1" horizontalDpi="1200" verticalDpi="1200" r:id="rId1"/>
  <headerFooter alignWithMargins="0">
    <oddHeader>&amp;R&amp;"Times New Roman,Regular"&amp;12Questar Gas Company
Docket 16-057-03
QGC Exhibit 3.24
Page 1 of 3</oddHead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Pict="0">
                <anchor moveWithCells="1" sizeWithCells="1">
                  <from>
                    <xdr:col>7</xdr:col>
                    <xdr:colOff>866775</xdr:colOff>
                    <xdr:row>0</xdr:row>
                    <xdr:rowOff>0</xdr:rowOff>
                  </from>
                  <to>
                    <xdr:col>7</xdr:col>
                    <xdr:colOff>866775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6"/>
  <sheetViews>
    <sheetView topLeftCell="A10" workbookViewId="0">
      <selection activeCell="C29" sqref="C29"/>
    </sheetView>
  </sheetViews>
  <sheetFormatPr defaultRowHeight="12.75" x14ac:dyDescent="0.2"/>
  <cols>
    <col min="1" max="1" width="4.5703125" style="8" customWidth="1"/>
    <col min="2" max="2" width="41.85546875" style="8" bestFit="1" customWidth="1"/>
    <col min="3" max="3" width="53" style="8" customWidth="1"/>
    <col min="4" max="4" width="12.42578125" style="8" customWidth="1"/>
  </cols>
  <sheetData>
    <row r="1" spans="1:4" x14ac:dyDescent="0.2">
      <c r="A1" s="548"/>
      <c r="D1" s="556" t="s">
        <v>212</v>
      </c>
    </row>
    <row r="2" spans="1:4" x14ac:dyDescent="0.2">
      <c r="A2" s="548"/>
      <c r="D2" s="557" t="str">
        <f>+'3.2 _ Summaries'!L2</f>
        <v>Docket No. 16-057-03</v>
      </c>
    </row>
    <row r="3" spans="1:4" x14ac:dyDescent="0.2">
      <c r="A3" s="548"/>
      <c r="D3" s="771" t="s">
        <v>549</v>
      </c>
    </row>
    <row r="4" spans="1:4" x14ac:dyDescent="0.2">
      <c r="A4" s="548"/>
      <c r="D4" s="558" t="s">
        <v>311</v>
      </c>
    </row>
    <row r="5" spans="1:4" x14ac:dyDescent="0.2">
      <c r="A5" s="549"/>
    </row>
    <row r="6" spans="1:4" x14ac:dyDescent="0.2">
      <c r="A6" s="334"/>
    </row>
    <row r="7" spans="1:4" x14ac:dyDescent="0.2">
      <c r="A7" s="341"/>
      <c r="B7" s="890" t="s">
        <v>169</v>
      </c>
      <c r="C7" s="890"/>
    </row>
    <row r="8" spans="1:4" x14ac:dyDescent="0.2">
      <c r="A8" s="341"/>
      <c r="B8" s="890" t="s">
        <v>170</v>
      </c>
      <c r="C8" s="890"/>
    </row>
    <row r="9" spans="1:4" x14ac:dyDescent="0.2">
      <c r="A9" s="341"/>
      <c r="B9" s="16"/>
      <c r="C9" s="16"/>
    </row>
    <row r="10" spans="1:4" x14ac:dyDescent="0.2">
      <c r="A10" s="341"/>
      <c r="B10" s="335" t="s">
        <v>3</v>
      </c>
      <c r="C10" s="335" t="s">
        <v>4</v>
      </c>
      <c r="D10" s="335" t="s">
        <v>76</v>
      </c>
    </row>
    <row r="11" spans="1:4" x14ac:dyDescent="0.2">
      <c r="A11" s="341"/>
      <c r="B11" s="351"/>
      <c r="C11" s="555"/>
      <c r="D11" s="555"/>
    </row>
    <row r="12" spans="1:4" x14ac:dyDescent="0.2">
      <c r="A12" s="341"/>
      <c r="B12" s="554"/>
      <c r="C12" s="554"/>
      <c r="D12" s="550">
        <v>42369</v>
      </c>
    </row>
    <row r="13" spans="1:4" ht="13.5" thickBot="1" x14ac:dyDescent="0.25">
      <c r="A13" s="341"/>
      <c r="B13" s="915" t="s">
        <v>5</v>
      </c>
      <c r="C13" s="915"/>
      <c r="D13" s="338" t="s">
        <v>111</v>
      </c>
    </row>
    <row r="14" spans="1:4" ht="13.5" thickTop="1" x14ac:dyDescent="0.2">
      <c r="A14" s="341">
        <v>1</v>
      </c>
      <c r="B14" s="334" t="s">
        <v>171</v>
      </c>
      <c r="C14" s="551"/>
      <c r="D14" s="552"/>
    </row>
    <row r="15" spans="1:4" x14ac:dyDescent="0.2">
      <c r="A15" s="341">
        <v>2</v>
      </c>
      <c r="B15" s="774">
        <v>921000</v>
      </c>
      <c r="C15" s="68" t="s">
        <v>172</v>
      </c>
      <c r="D15" s="303">
        <v>225</v>
      </c>
    </row>
    <row r="16" spans="1:4" x14ac:dyDescent="0.2">
      <c r="A16" s="341">
        <v>3</v>
      </c>
      <c r="B16" s="774">
        <v>921000</v>
      </c>
      <c r="C16" s="68" t="s">
        <v>173</v>
      </c>
      <c r="D16" s="303">
        <v>19360</v>
      </c>
    </row>
    <row r="17" spans="1:4" x14ac:dyDescent="0.2">
      <c r="A17" s="341">
        <v>4</v>
      </c>
      <c r="B17" s="774">
        <v>921000</v>
      </c>
      <c r="C17" s="68" t="s">
        <v>544</v>
      </c>
      <c r="D17" s="303">
        <v>296509.08999999997</v>
      </c>
    </row>
    <row r="18" spans="1:4" x14ac:dyDescent="0.2">
      <c r="A18" s="341">
        <v>5</v>
      </c>
      <c r="B18" s="774">
        <v>921000</v>
      </c>
      <c r="C18" s="68" t="s">
        <v>183</v>
      </c>
      <c r="D18" s="303">
        <v>93926.889999999723</v>
      </c>
    </row>
    <row r="19" spans="1:4" x14ac:dyDescent="0.2">
      <c r="A19" s="341">
        <v>6</v>
      </c>
      <c r="B19" s="774">
        <v>930200</v>
      </c>
      <c r="C19" s="68" t="s">
        <v>545</v>
      </c>
      <c r="D19" s="303">
        <v>15696.360000000004</v>
      </c>
    </row>
    <row r="20" spans="1:4" x14ac:dyDescent="0.2">
      <c r="A20" s="341">
        <v>7</v>
      </c>
      <c r="B20" s="334"/>
      <c r="C20" s="336" t="s">
        <v>28</v>
      </c>
      <c r="D20" s="871">
        <f>SUM(D15:D19)</f>
        <v>425717.33999999968</v>
      </c>
    </row>
    <row r="21" spans="1:4" x14ac:dyDescent="0.2">
      <c r="A21" s="341">
        <v>8</v>
      </c>
      <c r="B21" s="533"/>
      <c r="C21" s="79"/>
      <c r="D21" s="52"/>
    </row>
    <row r="22" spans="1:4" x14ac:dyDescent="0.2">
      <c r="A22" s="341">
        <v>9</v>
      </c>
      <c r="B22" s="337" t="s">
        <v>174</v>
      </c>
      <c r="C22" s="337"/>
      <c r="D22" s="52"/>
    </row>
    <row r="23" spans="1:4" x14ac:dyDescent="0.2">
      <c r="A23" s="341">
        <v>10</v>
      </c>
      <c r="B23" s="337"/>
      <c r="C23" s="337"/>
      <c r="D23" s="337" t="s">
        <v>145</v>
      </c>
    </row>
    <row r="24" spans="1:4" ht="13.5" thickBot="1" x14ac:dyDescent="0.25">
      <c r="A24" s="341">
        <v>11</v>
      </c>
      <c r="B24" s="544" t="s">
        <v>146</v>
      </c>
      <c r="C24" s="544"/>
      <c r="D24" s="544" t="s">
        <v>111</v>
      </c>
    </row>
    <row r="25" spans="1:4" ht="13.5" thickTop="1" x14ac:dyDescent="0.2">
      <c r="A25" s="341">
        <v>12</v>
      </c>
    </row>
    <row r="26" spans="1:4" x14ac:dyDescent="0.2">
      <c r="A26" s="341">
        <v>13</v>
      </c>
      <c r="B26" s="336" t="s">
        <v>137</v>
      </c>
      <c r="C26" s="336"/>
      <c r="D26" s="517"/>
    </row>
    <row r="27" spans="1:4" x14ac:dyDescent="0.2">
      <c r="A27" s="341">
        <v>14</v>
      </c>
      <c r="B27" s="352" t="s">
        <v>740</v>
      </c>
      <c r="C27" s="352"/>
      <c r="D27" s="872">
        <v>0.46539999999999998</v>
      </c>
    </row>
    <row r="28" spans="1:4" x14ac:dyDescent="0.2">
      <c r="A28" s="341">
        <v>15</v>
      </c>
      <c r="B28" s="521" t="s">
        <v>140</v>
      </c>
      <c r="C28" s="353"/>
      <c r="D28" s="873">
        <f>D20*D27</f>
        <v>198128.85003599984</v>
      </c>
    </row>
    <row r="29" spans="1:4" x14ac:dyDescent="0.2">
      <c r="A29" s="341">
        <v>16</v>
      </c>
      <c r="B29"/>
      <c r="C29"/>
      <c r="D29"/>
    </row>
    <row r="30" spans="1:4" x14ac:dyDescent="0.2">
      <c r="A30" s="341">
        <v>17</v>
      </c>
      <c r="B30" s="275" t="s">
        <v>139</v>
      </c>
      <c r="C30"/>
      <c r="D30" s="553">
        <f>-D28</f>
        <v>-198128.85003599984</v>
      </c>
    </row>
    <row r="31" spans="1:4" x14ac:dyDescent="0.2">
      <c r="A31" s="341">
        <v>18</v>
      </c>
      <c r="B31"/>
      <c r="C31"/>
      <c r="D31"/>
    </row>
    <row r="32" spans="1:4" x14ac:dyDescent="0.2">
      <c r="A32" s="341">
        <v>19</v>
      </c>
      <c r="B32" s="632" t="s">
        <v>712</v>
      </c>
      <c r="C32"/>
      <c r="D32" s="106">
        <v>4.0000000000000001E-3</v>
      </c>
    </row>
    <row r="33" spans="1:4" x14ac:dyDescent="0.2">
      <c r="A33" s="341">
        <v>20</v>
      </c>
    </row>
    <row r="34" spans="1:4" x14ac:dyDescent="0.2">
      <c r="A34" s="341">
        <v>21</v>
      </c>
      <c r="B34" s="20" t="s">
        <v>708</v>
      </c>
      <c r="D34" s="553">
        <f>D30*(D32+1)</f>
        <v>-198921.36543614385</v>
      </c>
    </row>
    <row r="35" spans="1:4" x14ac:dyDescent="0.2">
      <c r="A35" s="341">
        <v>22</v>
      </c>
    </row>
    <row r="36" spans="1:4" x14ac:dyDescent="0.2">
      <c r="A36" s="341">
        <v>23</v>
      </c>
      <c r="B36" s="20" t="s">
        <v>713</v>
      </c>
      <c r="D36" s="45">
        <v>1.2999999999999999E-2</v>
      </c>
    </row>
    <row r="37" spans="1:4" x14ac:dyDescent="0.2">
      <c r="A37" s="341">
        <v>24</v>
      </c>
    </row>
    <row r="38" spans="1:4" x14ac:dyDescent="0.2">
      <c r="A38" s="341">
        <v>25</v>
      </c>
      <c r="B38" s="20" t="s">
        <v>709</v>
      </c>
      <c r="D38" s="553">
        <f>D34*(1+D36)</f>
        <v>-201507.3431868137</v>
      </c>
    </row>
    <row r="39" spans="1:4" x14ac:dyDescent="0.2">
      <c r="D39" s="553"/>
    </row>
    <row r="95" spans="1:1" x14ac:dyDescent="0.2">
      <c r="A95" s="334"/>
    </row>
    <row r="96" spans="1:1" x14ac:dyDescent="0.2">
      <c r="A96" s="334"/>
    </row>
    <row r="97" spans="1:1" x14ac:dyDescent="0.2">
      <c r="A97" s="334"/>
    </row>
    <row r="98" spans="1:1" x14ac:dyDescent="0.2">
      <c r="A98" s="334"/>
    </row>
    <row r="99" spans="1:1" x14ac:dyDescent="0.2">
      <c r="A99" s="334"/>
    </row>
    <row r="100" spans="1:1" x14ac:dyDescent="0.2">
      <c r="A100" s="334"/>
    </row>
    <row r="101" spans="1:1" x14ac:dyDescent="0.2">
      <c r="A101" s="334"/>
    </row>
    <row r="102" spans="1:1" x14ac:dyDescent="0.2">
      <c r="A102" s="334"/>
    </row>
    <row r="103" spans="1:1" x14ac:dyDescent="0.2">
      <c r="A103" s="334"/>
    </row>
    <row r="104" spans="1:1" x14ac:dyDescent="0.2">
      <c r="A104" s="334"/>
    </row>
    <row r="105" spans="1:1" x14ac:dyDescent="0.2">
      <c r="A105" s="334"/>
    </row>
    <row r="106" spans="1:1" x14ac:dyDescent="0.2">
      <c r="A106" s="334"/>
    </row>
    <row r="107" spans="1:1" x14ac:dyDescent="0.2">
      <c r="A107" s="334"/>
    </row>
    <row r="108" spans="1:1" x14ac:dyDescent="0.2">
      <c r="A108" s="334"/>
    </row>
    <row r="109" spans="1:1" x14ac:dyDescent="0.2">
      <c r="A109" s="334"/>
    </row>
    <row r="110" spans="1:1" x14ac:dyDescent="0.2">
      <c r="A110" s="334"/>
    </row>
    <row r="111" spans="1:1" x14ac:dyDescent="0.2">
      <c r="A111" s="334"/>
    </row>
    <row r="112" spans="1:1" x14ac:dyDescent="0.2">
      <c r="A112" s="334"/>
    </row>
    <row r="113" spans="1:1" x14ac:dyDescent="0.2">
      <c r="A113" s="334"/>
    </row>
    <row r="114" spans="1:1" x14ac:dyDescent="0.2">
      <c r="A114" s="334"/>
    </row>
    <row r="115" spans="1:1" x14ac:dyDescent="0.2">
      <c r="A115" s="334"/>
    </row>
    <row r="116" spans="1:1" x14ac:dyDescent="0.2">
      <c r="A116" s="334"/>
    </row>
    <row r="117" spans="1:1" x14ac:dyDescent="0.2">
      <c r="A117" s="334"/>
    </row>
    <row r="118" spans="1:1" x14ac:dyDescent="0.2">
      <c r="A118" s="334"/>
    </row>
    <row r="119" spans="1:1" x14ac:dyDescent="0.2">
      <c r="A119" s="334"/>
    </row>
    <row r="120" spans="1:1" x14ac:dyDescent="0.2">
      <c r="A120" s="334"/>
    </row>
    <row r="121" spans="1:1" x14ac:dyDescent="0.2">
      <c r="A121" s="334"/>
    </row>
    <row r="122" spans="1:1" x14ac:dyDescent="0.2">
      <c r="A122" s="334"/>
    </row>
    <row r="123" spans="1:1" x14ac:dyDescent="0.2">
      <c r="A123" s="334"/>
    </row>
    <row r="124" spans="1:1" x14ac:dyDescent="0.2">
      <c r="A124" s="334"/>
    </row>
    <row r="125" spans="1:1" x14ac:dyDescent="0.2">
      <c r="A125" s="334"/>
    </row>
    <row r="126" spans="1:1" x14ac:dyDescent="0.2">
      <c r="A126" s="334"/>
    </row>
    <row r="127" spans="1:1" x14ac:dyDescent="0.2">
      <c r="A127" s="334"/>
    </row>
    <row r="128" spans="1:1" x14ac:dyDescent="0.2">
      <c r="A128" s="334"/>
    </row>
    <row r="129" spans="1:1" x14ac:dyDescent="0.2">
      <c r="A129" s="334"/>
    </row>
    <row r="130" spans="1:1" x14ac:dyDescent="0.2">
      <c r="A130" s="334"/>
    </row>
    <row r="131" spans="1:1" x14ac:dyDescent="0.2">
      <c r="A131" s="334"/>
    </row>
    <row r="132" spans="1:1" x14ac:dyDescent="0.2">
      <c r="A132" s="334"/>
    </row>
    <row r="133" spans="1:1" x14ac:dyDescent="0.2">
      <c r="A133" s="334"/>
    </row>
    <row r="134" spans="1:1" x14ac:dyDescent="0.2">
      <c r="A134" s="334"/>
    </row>
    <row r="135" spans="1:1" x14ac:dyDescent="0.2">
      <c r="A135" s="334"/>
    </row>
    <row r="136" spans="1:1" x14ac:dyDescent="0.2">
      <c r="A136" s="334"/>
    </row>
    <row r="137" spans="1:1" x14ac:dyDescent="0.2">
      <c r="A137" s="334"/>
    </row>
    <row r="138" spans="1:1" x14ac:dyDescent="0.2">
      <c r="A138" s="334"/>
    </row>
    <row r="139" spans="1:1" x14ac:dyDescent="0.2">
      <c r="A139" s="334"/>
    </row>
    <row r="140" spans="1:1" x14ac:dyDescent="0.2">
      <c r="A140" s="334"/>
    </row>
    <row r="141" spans="1:1" x14ac:dyDescent="0.2">
      <c r="A141" s="334"/>
    </row>
    <row r="142" spans="1:1" x14ac:dyDescent="0.2">
      <c r="A142" s="334"/>
    </row>
    <row r="143" spans="1:1" x14ac:dyDescent="0.2">
      <c r="A143" s="334"/>
    </row>
    <row r="144" spans="1:1" x14ac:dyDescent="0.2">
      <c r="A144" s="334"/>
    </row>
    <row r="145" spans="1:1" x14ac:dyDescent="0.2">
      <c r="A145" s="334"/>
    </row>
    <row r="146" spans="1:1" x14ac:dyDescent="0.2">
      <c r="A146" s="334"/>
    </row>
    <row r="147" spans="1:1" x14ac:dyDescent="0.2">
      <c r="A147" s="334"/>
    </row>
    <row r="148" spans="1:1" x14ac:dyDescent="0.2">
      <c r="A148" s="334"/>
    </row>
    <row r="149" spans="1:1" x14ac:dyDescent="0.2">
      <c r="A149" s="334"/>
    </row>
    <row r="150" spans="1:1" x14ac:dyDescent="0.2">
      <c r="A150" s="334"/>
    </row>
    <row r="151" spans="1:1" x14ac:dyDescent="0.2">
      <c r="A151" s="334"/>
    </row>
    <row r="152" spans="1:1" x14ac:dyDescent="0.2">
      <c r="A152" s="334"/>
    </row>
    <row r="153" spans="1:1" x14ac:dyDescent="0.2">
      <c r="A153" s="334"/>
    </row>
    <row r="154" spans="1:1" x14ac:dyDescent="0.2">
      <c r="A154" s="334"/>
    </row>
    <row r="155" spans="1:1" x14ac:dyDescent="0.2">
      <c r="A155" s="334"/>
    </row>
    <row r="156" spans="1:1" x14ac:dyDescent="0.2">
      <c r="A156" s="334"/>
    </row>
    <row r="157" spans="1:1" x14ac:dyDescent="0.2">
      <c r="A157" s="334"/>
    </row>
    <row r="158" spans="1:1" x14ac:dyDescent="0.2">
      <c r="A158" s="334"/>
    </row>
    <row r="159" spans="1:1" x14ac:dyDescent="0.2">
      <c r="A159" s="334"/>
    </row>
    <row r="160" spans="1:1" x14ac:dyDescent="0.2">
      <c r="A160" s="334"/>
    </row>
    <row r="161" spans="1:1" x14ac:dyDescent="0.2">
      <c r="A161" s="334"/>
    </row>
    <row r="162" spans="1:1" x14ac:dyDescent="0.2">
      <c r="A162" s="334"/>
    </row>
    <row r="163" spans="1:1" x14ac:dyDescent="0.2">
      <c r="A163" s="334"/>
    </row>
    <row r="164" spans="1:1" x14ac:dyDescent="0.2">
      <c r="A164" s="334"/>
    </row>
    <row r="165" spans="1:1" x14ac:dyDescent="0.2">
      <c r="A165" s="334"/>
    </row>
    <row r="166" spans="1:1" x14ac:dyDescent="0.2">
      <c r="A166" s="334"/>
    </row>
    <row r="167" spans="1:1" x14ac:dyDescent="0.2">
      <c r="A167" s="334"/>
    </row>
    <row r="168" spans="1:1" x14ac:dyDescent="0.2">
      <c r="A168" s="334"/>
    </row>
    <row r="169" spans="1:1" x14ac:dyDescent="0.2">
      <c r="A169" s="334"/>
    </row>
    <row r="170" spans="1:1" x14ac:dyDescent="0.2">
      <c r="A170" s="334"/>
    </row>
    <row r="171" spans="1:1" x14ac:dyDescent="0.2">
      <c r="A171" s="334"/>
    </row>
    <row r="172" spans="1:1" x14ac:dyDescent="0.2">
      <c r="A172" s="334"/>
    </row>
    <row r="173" spans="1:1" x14ac:dyDescent="0.2">
      <c r="A173" s="334"/>
    </row>
    <row r="174" spans="1:1" x14ac:dyDescent="0.2">
      <c r="A174" s="334"/>
    </row>
    <row r="175" spans="1:1" x14ac:dyDescent="0.2">
      <c r="A175" s="334"/>
    </row>
    <row r="176" spans="1:1" x14ac:dyDescent="0.2">
      <c r="A176" s="334"/>
    </row>
    <row r="177" spans="1:1" x14ac:dyDescent="0.2">
      <c r="A177" s="334"/>
    </row>
    <row r="178" spans="1:1" x14ac:dyDescent="0.2">
      <c r="A178" s="334"/>
    </row>
    <row r="179" spans="1:1" x14ac:dyDescent="0.2">
      <c r="A179" s="334"/>
    </row>
    <row r="180" spans="1:1" x14ac:dyDescent="0.2">
      <c r="A180" s="334"/>
    </row>
    <row r="181" spans="1:1" x14ac:dyDescent="0.2">
      <c r="A181" s="334"/>
    </row>
    <row r="182" spans="1:1" x14ac:dyDescent="0.2">
      <c r="A182" s="334"/>
    </row>
    <row r="183" spans="1:1" x14ac:dyDescent="0.2">
      <c r="A183" s="334"/>
    </row>
    <row r="184" spans="1:1" x14ac:dyDescent="0.2">
      <c r="A184" s="334"/>
    </row>
    <row r="185" spans="1:1" x14ac:dyDescent="0.2">
      <c r="A185" s="334"/>
    </row>
    <row r="186" spans="1:1" x14ac:dyDescent="0.2">
      <c r="A186" s="334"/>
    </row>
    <row r="187" spans="1:1" x14ac:dyDescent="0.2">
      <c r="A187" s="334"/>
    </row>
    <row r="188" spans="1:1" x14ac:dyDescent="0.2">
      <c r="A188" s="334"/>
    </row>
    <row r="189" spans="1:1" x14ac:dyDescent="0.2">
      <c r="A189" s="334"/>
    </row>
    <row r="190" spans="1:1" x14ac:dyDescent="0.2">
      <c r="A190" s="334"/>
    </row>
    <row r="191" spans="1:1" x14ac:dyDescent="0.2">
      <c r="A191" s="334"/>
    </row>
    <row r="192" spans="1:1" x14ac:dyDescent="0.2">
      <c r="A192" s="334"/>
    </row>
    <row r="193" spans="1:1" x14ac:dyDescent="0.2">
      <c r="A193" s="334"/>
    </row>
    <row r="194" spans="1:1" x14ac:dyDescent="0.2">
      <c r="A194" s="334"/>
    </row>
    <row r="195" spans="1:1" x14ac:dyDescent="0.2">
      <c r="A195" s="334"/>
    </row>
    <row r="196" spans="1:1" x14ac:dyDescent="0.2">
      <c r="A196" s="334"/>
    </row>
    <row r="197" spans="1:1" x14ac:dyDescent="0.2">
      <c r="A197" s="334"/>
    </row>
    <row r="198" spans="1:1" x14ac:dyDescent="0.2">
      <c r="A198" s="334"/>
    </row>
    <row r="199" spans="1:1" x14ac:dyDescent="0.2">
      <c r="A199" s="334"/>
    </row>
    <row r="200" spans="1:1" x14ac:dyDescent="0.2">
      <c r="A200" s="334"/>
    </row>
    <row r="201" spans="1:1" x14ac:dyDescent="0.2">
      <c r="A201" s="334"/>
    </row>
    <row r="202" spans="1:1" x14ac:dyDescent="0.2">
      <c r="A202" s="334"/>
    </row>
    <row r="203" spans="1:1" x14ac:dyDescent="0.2">
      <c r="A203" s="334"/>
    </row>
    <row r="204" spans="1:1" x14ac:dyDescent="0.2">
      <c r="A204" s="334"/>
    </row>
    <row r="205" spans="1:1" x14ac:dyDescent="0.2">
      <c r="A205" s="334"/>
    </row>
    <row r="206" spans="1:1" x14ac:dyDescent="0.2">
      <c r="A206" s="334"/>
    </row>
    <row r="207" spans="1:1" x14ac:dyDescent="0.2">
      <c r="A207" s="334"/>
    </row>
    <row r="208" spans="1:1" x14ac:dyDescent="0.2">
      <c r="A208" s="334"/>
    </row>
    <row r="209" spans="1:1" x14ac:dyDescent="0.2">
      <c r="A209" s="334"/>
    </row>
    <row r="210" spans="1:1" x14ac:dyDescent="0.2">
      <c r="A210" s="334"/>
    </row>
    <row r="211" spans="1:1" x14ac:dyDescent="0.2">
      <c r="A211" s="334"/>
    </row>
    <row r="212" spans="1:1" x14ac:dyDescent="0.2">
      <c r="A212" s="334"/>
    </row>
    <row r="213" spans="1:1" x14ac:dyDescent="0.2">
      <c r="A213" s="334"/>
    </row>
    <row r="214" spans="1:1" x14ac:dyDescent="0.2">
      <c r="A214" s="334"/>
    </row>
    <row r="215" spans="1:1" x14ac:dyDescent="0.2">
      <c r="A215" s="334"/>
    </row>
    <row r="216" spans="1:1" x14ac:dyDescent="0.2">
      <c r="A216" s="334"/>
    </row>
    <row r="217" spans="1:1" x14ac:dyDescent="0.2">
      <c r="A217" s="334"/>
    </row>
    <row r="218" spans="1:1" x14ac:dyDescent="0.2">
      <c r="A218" s="334"/>
    </row>
    <row r="219" spans="1:1" x14ac:dyDescent="0.2">
      <c r="A219" s="334"/>
    </row>
    <row r="220" spans="1:1" x14ac:dyDescent="0.2">
      <c r="A220" s="334"/>
    </row>
    <row r="221" spans="1:1" x14ac:dyDescent="0.2">
      <c r="A221" s="334"/>
    </row>
    <row r="222" spans="1:1" x14ac:dyDescent="0.2">
      <c r="A222" s="334"/>
    </row>
    <row r="223" spans="1:1" x14ac:dyDescent="0.2">
      <c r="A223" s="334"/>
    </row>
    <row r="224" spans="1:1" x14ac:dyDescent="0.2">
      <c r="A224" s="334"/>
    </row>
    <row r="225" spans="1:1" x14ac:dyDescent="0.2">
      <c r="A225" s="334"/>
    </row>
    <row r="226" spans="1:1" x14ac:dyDescent="0.2">
      <c r="A226" s="334"/>
    </row>
    <row r="227" spans="1:1" x14ac:dyDescent="0.2">
      <c r="A227" s="334"/>
    </row>
    <row r="228" spans="1:1" x14ac:dyDescent="0.2">
      <c r="A228" s="334"/>
    </row>
    <row r="229" spans="1:1" x14ac:dyDescent="0.2">
      <c r="A229" s="334"/>
    </row>
    <row r="230" spans="1:1" x14ac:dyDescent="0.2">
      <c r="A230" s="334"/>
    </row>
    <row r="231" spans="1:1" x14ac:dyDescent="0.2">
      <c r="A231" s="334"/>
    </row>
    <row r="232" spans="1:1" x14ac:dyDescent="0.2">
      <c r="A232" s="334"/>
    </row>
    <row r="233" spans="1:1" x14ac:dyDescent="0.2">
      <c r="A233" s="334"/>
    </row>
    <row r="234" spans="1:1" x14ac:dyDescent="0.2">
      <c r="A234" s="334"/>
    </row>
    <row r="235" spans="1:1" x14ac:dyDescent="0.2">
      <c r="A235" s="334"/>
    </row>
    <row r="236" spans="1:1" x14ac:dyDescent="0.2">
      <c r="A236" s="334"/>
    </row>
    <row r="237" spans="1:1" x14ac:dyDescent="0.2">
      <c r="A237" s="334"/>
    </row>
    <row r="238" spans="1:1" x14ac:dyDescent="0.2">
      <c r="A238" s="334"/>
    </row>
    <row r="239" spans="1:1" x14ac:dyDescent="0.2">
      <c r="A239" s="334"/>
    </row>
    <row r="240" spans="1:1" x14ac:dyDescent="0.2">
      <c r="A240" s="334"/>
    </row>
    <row r="241" spans="1:1" x14ac:dyDescent="0.2">
      <c r="A241" s="334"/>
    </row>
    <row r="242" spans="1:1" x14ac:dyDescent="0.2">
      <c r="A242" s="334"/>
    </row>
    <row r="243" spans="1:1" x14ac:dyDescent="0.2">
      <c r="A243" s="334"/>
    </row>
    <row r="244" spans="1:1" x14ac:dyDescent="0.2">
      <c r="A244" s="334"/>
    </row>
    <row r="245" spans="1:1" x14ac:dyDescent="0.2">
      <c r="A245" s="334"/>
    </row>
    <row r="246" spans="1:1" x14ac:dyDescent="0.2">
      <c r="A246" s="334"/>
    </row>
    <row r="247" spans="1:1" x14ac:dyDescent="0.2">
      <c r="A247" s="334"/>
    </row>
    <row r="248" spans="1:1" x14ac:dyDescent="0.2">
      <c r="A248" s="334"/>
    </row>
    <row r="249" spans="1:1" x14ac:dyDescent="0.2">
      <c r="A249" s="334"/>
    </row>
    <row r="250" spans="1:1" x14ac:dyDescent="0.2">
      <c r="A250" s="334"/>
    </row>
    <row r="251" spans="1:1" x14ac:dyDescent="0.2">
      <c r="A251" s="334"/>
    </row>
    <row r="252" spans="1:1" x14ac:dyDescent="0.2">
      <c r="A252" s="334"/>
    </row>
    <row r="253" spans="1:1" x14ac:dyDescent="0.2">
      <c r="A253" s="334"/>
    </row>
    <row r="254" spans="1:1" x14ac:dyDescent="0.2">
      <c r="A254" s="334"/>
    </row>
    <row r="255" spans="1:1" x14ac:dyDescent="0.2">
      <c r="A255" s="334"/>
    </row>
    <row r="256" spans="1:1" x14ac:dyDescent="0.2">
      <c r="A256" s="334"/>
    </row>
    <row r="257" spans="1:1" x14ac:dyDescent="0.2">
      <c r="A257" s="334"/>
    </row>
    <row r="258" spans="1:1" x14ac:dyDescent="0.2">
      <c r="A258" s="334"/>
    </row>
    <row r="259" spans="1:1" x14ac:dyDescent="0.2">
      <c r="A259" s="334"/>
    </row>
    <row r="260" spans="1:1" x14ac:dyDescent="0.2">
      <c r="A260" s="334"/>
    </row>
    <row r="261" spans="1:1" x14ac:dyDescent="0.2">
      <c r="A261" s="334"/>
    </row>
    <row r="262" spans="1:1" x14ac:dyDescent="0.2">
      <c r="A262" s="334"/>
    </row>
    <row r="263" spans="1:1" x14ac:dyDescent="0.2">
      <c r="A263" s="334"/>
    </row>
    <row r="264" spans="1:1" x14ac:dyDescent="0.2">
      <c r="A264" s="334"/>
    </row>
    <row r="265" spans="1:1" x14ac:dyDescent="0.2">
      <c r="A265" s="334"/>
    </row>
    <row r="266" spans="1:1" x14ac:dyDescent="0.2">
      <c r="A266" s="334"/>
    </row>
    <row r="267" spans="1:1" x14ac:dyDescent="0.2">
      <c r="A267" s="334"/>
    </row>
    <row r="268" spans="1:1" x14ac:dyDescent="0.2">
      <c r="A268" s="334"/>
    </row>
    <row r="269" spans="1:1" x14ac:dyDescent="0.2">
      <c r="A269" s="334"/>
    </row>
    <row r="270" spans="1:1" x14ac:dyDescent="0.2">
      <c r="A270" s="334"/>
    </row>
    <row r="271" spans="1:1" x14ac:dyDescent="0.2">
      <c r="A271" s="334"/>
    </row>
    <row r="272" spans="1:1" x14ac:dyDescent="0.2">
      <c r="A272" s="334"/>
    </row>
    <row r="273" spans="1:1" x14ac:dyDescent="0.2">
      <c r="A273" s="334"/>
    </row>
    <row r="274" spans="1:1" x14ac:dyDescent="0.2">
      <c r="A274" s="334"/>
    </row>
    <row r="275" spans="1:1" x14ac:dyDescent="0.2">
      <c r="A275" s="334"/>
    </row>
    <row r="276" spans="1:1" x14ac:dyDescent="0.2">
      <c r="A276" s="334"/>
    </row>
    <row r="277" spans="1:1" x14ac:dyDescent="0.2">
      <c r="A277" s="334"/>
    </row>
    <row r="278" spans="1:1" x14ac:dyDescent="0.2">
      <c r="A278" s="334"/>
    </row>
    <row r="279" spans="1:1" x14ac:dyDescent="0.2">
      <c r="A279" s="334"/>
    </row>
    <row r="280" spans="1:1" x14ac:dyDescent="0.2">
      <c r="A280" s="334"/>
    </row>
    <row r="281" spans="1:1" x14ac:dyDescent="0.2">
      <c r="A281" s="334"/>
    </row>
    <row r="282" spans="1:1" x14ac:dyDescent="0.2">
      <c r="A282" s="334"/>
    </row>
    <row r="283" spans="1:1" x14ac:dyDescent="0.2">
      <c r="A283" s="334"/>
    </row>
    <row r="284" spans="1:1" x14ac:dyDescent="0.2">
      <c r="A284" s="334"/>
    </row>
    <row r="285" spans="1:1" x14ac:dyDescent="0.2">
      <c r="A285" s="334"/>
    </row>
    <row r="286" spans="1:1" x14ac:dyDescent="0.2">
      <c r="A286" s="334"/>
    </row>
    <row r="287" spans="1:1" x14ac:dyDescent="0.2">
      <c r="A287" s="334"/>
    </row>
    <row r="288" spans="1:1" x14ac:dyDescent="0.2">
      <c r="A288" s="334"/>
    </row>
    <row r="289" spans="1:1" x14ac:dyDescent="0.2">
      <c r="A289" s="334"/>
    </row>
    <row r="290" spans="1:1" x14ac:dyDescent="0.2">
      <c r="A290" s="334"/>
    </row>
    <row r="291" spans="1:1" x14ac:dyDescent="0.2">
      <c r="A291" s="334"/>
    </row>
    <row r="292" spans="1:1" x14ac:dyDescent="0.2">
      <c r="A292" s="334"/>
    </row>
    <row r="293" spans="1:1" x14ac:dyDescent="0.2">
      <c r="A293" s="334"/>
    </row>
    <row r="294" spans="1:1" x14ac:dyDescent="0.2">
      <c r="A294" s="334"/>
    </row>
    <row r="295" spans="1:1" x14ac:dyDescent="0.2">
      <c r="A295" s="334"/>
    </row>
    <row r="296" spans="1:1" x14ac:dyDescent="0.2">
      <c r="A296" s="334"/>
    </row>
    <row r="297" spans="1:1" x14ac:dyDescent="0.2">
      <c r="A297" s="334"/>
    </row>
    <row r="298" spans="1:1" x14ac:dyDescent="0.2">
      <c r="A298" s="334"/>
    </row>
    <row r="299" spans="1:1" x14ac:dyDescent="0.2">
      <c r="A299" s="334"/>
    </row>
    <row r="300" spans="1:1" x14ac:dyDescent="0.2">
      <c r="A300" s="334"/>
    </row>
    <row r="301" spans="1:1" x14ac:dyDescent="0.2">
      <c r="A301" s="334"/>
    </row>
    <row r="302" spans="1:1" x14ac:dyDescent="0.2">
      <c r="A302" s="334"/>
    </row>
    <row r="303" spans="1:1" x14ac:dyDescent="0.2">
      <c r="A303" s="334"/>
    </row>
    <row r="304" spans="1:1" x14ac:dyDescent="0.2">
      <c r="A304" s="334"/>
    </row>
    <row r="305" spans="1:1" x14ac:dyDescent="0.2">
      <c r="A305" s="334"/>
    </row>
    <row r="306" spans="1:1" x14ac:dyDescent="0.2">
      <c r="A306" s="334"/>
    </row>
    <row r="307" spans="1:1" x14ac:dyDescent="0.2">
      <c r="A307" s="334"/>
    </row>
    <row r="308" spans="1:1" x14ac:dyDescent="0.2">
      <c r="A308" s="334"/>
    </row>
    <row r="309" spans="1:1" x14ac:dyDescent="0.2">
      <c r="A309" s="334"/>
    </row>
    <row r="310" spans="1:1" x14ac:dyDescent="0.2">
      <c r="A310" s="334"/>
    </row>
    <row r="311" spans="1:1" x14ac:dyDescent="0.2">
      <c r="A311" s="334"/>
    </row>
    <row r="312" spans="1:1" x14ac:dyDescent="0.2">
      <c r="A312" s="334"/>
    </row>
    <row r="313" spans="1:1" x14ac:dyDescent="0.2">
      <c r="A313" s="334"/>
    </row>
    <row r="314" spans="1:1" x14ac:dyDescent="0.2">
      <c r="A314" s="334"/>
    </row>
    <row r="315" spans="1:1" x14ac:dyDescent="0.2">
      <c r="A315" s="334"/>
    </row>
    <row r="316" spans="1:1" x14ac:dyDescent="0.2">
      <c r="A316" s="334"/>
    </row>
    <row r="317" spans="1:1" x14ac:dyDescent="0.2">
      <c r="A317" s="334"/>
    </row>
    <row r="318" spans="1:1" x14ac:dyDescent="0.2">
      <c r="A318" s="334"/>
    </row>
    <row r="319" spans="1:1" x14ac:dyDescent="0.2">
      <c r="A319" s="334"/>
    </row>
    <row r="320" spans="1:1" x14ac:dyDescent="0.2">
      <c r="A320" s="334"/>
    </row>
    <row r="321" spans="1:1" x14ac:dyDescent="0.2">
      <c r="A321" s="334"/>
    </row>
    <row r="322" spans="1:1" x14ac:dyDescent="0.2">
      <c r="A322" s="334"/>
    </row>
    <row r="323" spans="1:1" x14ac:dyDescent="0.2">
      <c r="A323" s="334"/>
    </row>
    <row r="324" spans="1:1" x14ac:dyDescent="0.2">
      <c r="A324" s="334"/>
    </row>
    <row r="325" spans="1:1" x14ac:dyDescent="0.2">
      <c r="A325" s="334"/>
    </row>
    <row r="326" spans="1:1" x14ac:dyDescent="0.2">
      <c r="A326" s="334"/>
    </row>
    <row r="327" spans="1:1" x14ac:dyDescent="0.2">
      <c r="A327" s="334"/>
    </row>
    <row r="328" spans="1:1" x14ac:dyDescent="0.2">
      <c r="A328" s="334"/>
    </row>
    <row r="329" spans="1:1" x14ac:dyDescent="0.2">
      <c r="A329" s="334"/>
    </row>
    <row r="330" spans="1:1" x14ac:dyDescent="0.2">
      <c r="A330" s="334"/>
    </row>
    <row r="331" spans="1:1" x14ac:dyDescent="0.2">
      <c r="A331" s="334"/>
    </row>
    <row r="332" spans="1:1" x14ac:dyDescent="0.2">
      <c r="A332" s="334"/>
    </row>
    <row r="333" spans="1:1" x14ac:dyDescent="0.2">
      <c r="A333" s="334"/>
    </row>
    <row r="334" spans="1:1" x14ac:dyDescent="0.2">
      <c r="A334" s="334"/>
    </row>
    <row r="335" spans="1:1" x14ac:dyDescent="0.2">
      <c r="A335" s="334"/>
    </row>
    <row r="336" spans="1:1" x14ac:dyDescent="0.2">
      <c r="A336" s="334"/>
    </row>
    <row r="337" spans="1:1" x14ac:dyDescent="0.2">
      <c r="A337" s="334"/>
    </row>
    <row r="338" spans="1:1" x14ac:dyDescent="0.2">
      <c r="A338" s="334"/>
    </row>
    <row r="339" spans="1:1" x14ac:dyDescent="0.2">
      <c r="A339" s="334"/>
    </row>
    <row r="340" spans="1:1" x14ac:dyDescent="0.2">
      <c r="A340" s="334"/>
    </row>
    <row r="341" spans="1:1" x14ac:dyDescent="0.2">
      <c r="A341" s="334"/>
    </row>
    <row r="342" spans="1:1" x14ac:dyDescent="0.2">
      <c r="A342" s="334"/>
    </row>
    <row r="343" spans="1:1" x14ac:dyDescent="0.2">
      <c r="A343" s="334"/>
    </row>
    <row r="344" spans="1:1" x14ac:dyDescent="0.2">
      <c r="A344" s="334"/>
    </row>
    <row r="345" spans="1:1" x14ac:dyDescent="0.2">
      <c r="A345" s="334"/>
    </row>
    <row r="346" spans="1:1" x14ac:dyDescent="0.2">
      <c r="A346" s="334"/>
    </row>
    <row r="347" spans="1:1" x14ac:dyDescent="0.2">
      <c r="A347" s="334"/>
    </row>
    <row r="348" spans="1:1" x14ac:dyDescent="0.2">
      <c r="A348" s="334"/>
    </row>
    <row r="349" spans="1:1" x14ac:dyDescent="0.2">
      <c r="A349" s="334"/>
    </row>
    <row r="350" spans="1:1" x14ac:dyDescent="0.2">
      <c r="A350" s="334"/>
    </row>
    <row r="351" spans="1:1" x14ac:dyDescent="0.2">
      <c r="A351" s="334"/>
    </row>
    <row r="352" spans="1:1" x14ac:dyDescent="0.2">
      <c r="A352" s="334"/>
    </row>
    <row r="353" spans="1:1" x14ac:dyDescent="0.2">
      <c r="A353" s="334"/>
    </row>
    <row r="354" spans="1:1" x14ac:dyDescent="0.2">
      <c r="A354" s="334"/>
    </row>
    <row r="355" spans="1:1" x14ac:dyDescent="0.2">
      <c r="A355" s="334"/>
    </row>
    <row r="356" spans="1:1" x14ac:dyDescent="0.2">
      <c r="A356" s="334"/>
    </row>
    <row r="357" spans="1:1" x14ac:dyDescent="0.2">
      <c r="A357" s="334"/>
    </row>
    <row r="358" spans="1:1" x14ac:dyDescent="0.2">
      <c r="A358" s="334"/>
    </row>
    <row r="359" spans="1:1" x14ac:dyDescent="0.2">
      <c r="A359" s="334"/>
    </row>
    <row r="360" spans="1:1" x14ac:dyDescent="0.2">
      <c r="A360" s="334"/>
    </row>
    <row r="361" spans="1:1" x14ac:dyDescent="0.2">
      <c r="A361" s="334"/>
    </row>
    <row r="362" spans="1:1" x14ac:dyDescent="0.2">
      <c r="A362" s="334"/>
    </row>
    <row r="363" spans="1:1" x14ac:dyDescent="0.2">
      <c r="A363" s="334"/>
    </row>
    <row r="364" spans="1:1" x14ac:dyDescent="0.2">
      <c r="A364" s="334"/>
    </row>
    <row r="365" spans="1:1" x14ac:dyDescent="0.2">
      <c r="A365" s="334"/>
    </row>
    <row r="366" spans="1:1" x14ac:dyDescent="0.2">
      <c r="A366" s="334"/>
    </row>
    <row r="367" spans="1:1" x14ac:dyDescent="0.2">
      <c r="A367" s="334"/>
    </row>
    <row r="368" spans="1:1" x14ac:dyDescent="0.2">
      <c r="A368" s="334"/>
    </row>
    <row r="369" spans="1:1" x14ac:dyDescent="0.2">
      <c r="A369" s="334"/>
    </row>
    <row r="370" spans="1:1" x14ac:dyDescent="0.2">
      <c r="A370" s="334"/>
    </row>
    <row r="371" spans="1:1" x14ac:dyDescent="0.2">
      <c r="A371" s="334"/>
    </row>
    <row r="372" spans="1:1" x14ac:dyDescent="0.2">
      <c r="A372" s="334"/>
    </row>
    <row r="373" spans="1:1" x14ac:dyDescent="0.2">
      <c r="A373" s="334"/>
    </row>
    <row r="374" spans="1:1" x14ac:dyDescent="0.2">
      <c r="A374" s="334"/>
    </row>
    <row r="375" spans="1:1" x14ac:dyDescent="0.2">
      <c r="A375" s="334"/>
    </row>
    <row r="376" spans="1:1" x14ac:dyDescent="0.2">
      <c r="A376" s="334"/>
    </row>
    <row r="377" spans="1:1" x14ac:dyDescent="0.2">
      <c r="A377" s="334"/>
    </row>
    <row r="378" spans="1:1" x14ac:dyDescent="0.2">
      <c r="A378" s="334"/>
    </row>
    <row r="379" spans="1:1" x14ac:dyDescent="0.2">
      <c r="A379" s="334"/>
    </row>
    <row r="380" spans="1:1" x14ac:dyDescent="0.2">
      <c r="A380" s="334"/>
    </row>
    <row r="381" spans="1:1" x14ac:dyDescent="0.2">
      <c r="A381" s="334"/>
    </row>
    <row r="382" spans="1:1" x14ac:dyDescent="0.2">
      <c r="A382" s="334"/>
    </row>
    <row r="383" spans="1:1" x14ac:dyDescent="0.2">
      <c r="A383" s="334"/>
    </row>
    <row r="384" spans="1:1" x14ac:dyDescent="0.2">
      <c r="A384" s="334"/>
    </row>
    <row r="385" spans="1:1" x14ac:dyDescent="0.2">
      <c r="A385" s="334"/>
    </row>
    <row r="386" spans="1:1" x14ac:dyDescent="0.2">
      <c r="A386" s="334"/>
    </row>
    <row r="387" spans="1:1" x14ac:dyDescent="0.2">
      <c r="A387" s="334"/>
    </row>
    <row r="388" spans="1:1" x14ac:dyDescent="0.2">
      <c r="A388" s="334"/>
    </row>
    <row r="389" spans="1:1" x14ac:dyDescent="0.2">
      <c r="A389" s="334"/>
    </row>
    <row r="390" spans="1:1" x14ac:dyDescent="0.2">
      <c r="A390" s="334"/>
    </row>
    <row r="391" spans="1:1" x14ac:dyDescent="0.2">
      <c r="A391" s="334"/>
    </row>
    <row r="392" spans="1:1" x14ac:dyDescent="0.2">
      <c r="A392" s="334"/>
    </row>
    <row r="393" spans="1:1" x14ac:dyDescent="0.2">
      <c r="A393" s="334"/>
    </row>
    <row r="394" spans="1:1" x14ac:dyDescent="0.2">
      <c r="A394" s="334"/>
    </row>
    <row r="395" spans="1:1" x14ac:dyDescent="0.2">
      <c r="A395" s="334"/>
    </row>
    <row r="396" spans="1:1" x14ac:dyDescent="0.2">
      <c r="A396" s="334"/>
    </row>
    <row r="397" spans="1:1" x14ac:dyDescent="0.2">
      <c r="A397" s="334"/>
    </row>
    <row r="398" spans="1:1" x14ac:dyDescent="0.2">
      <c r="A398" s="334"/>
    </row>
    <row r="399" spans="1:1" x14ac:dyDescent="0.2">
      <c r="A399" s="334"/>
    </row>
    <row r="400" spans="1:1" x14ac:dyDescent="0.2">
      <c r="A400" s="334"/>
    </row>
    <row r="401" spans="1:1" x14ac:dyDescent="0.2">
      <c r="A401" s="334"/>
    </row>
    <row r="402" spans="1:1" x14ac:dyDescent="0.2">
      <c r="A402" s="334"/>
    </row>
    <row r="403" spans="1:1" x14ac:dyDescent="0.2">
      <c r="A403" s="334"/>
    </row>
    <row r="404" spans="1:1" x14ac:dyDescent="0.2">
      <c r="A404" s="334"/>
    </row>
    <row r="405" spans="1:1" x14ac:dyDescent="0.2">
      <c r="A405" s="334"/>
    </row>
    <row r="406" spans="1:1" x14ac:dyDescent="0.2">
      <c r="A406" s="334"/>
    </row>
    <row r="407" spans="1:1" x14ac:dyDescent="0.2">
      <c r="A407" s="334"/>
    </row>
    <row r="408" spans="1:1" x14ac:dyDescent="0.2">
      <c r="A408" s="334"/>
    </row>
    <row r="409" spans="1:1" x14ac:dyDescent="0.2">
      <c r="A409" s="334"/>
    </row>
    <row r="410" spans="1:1" x14ac:dyDescent="0.2">
      <c r="A410" s="334"/>
    </row>
    <row r="411" spans="1:1" x14ac:dyDescent="0.2">
      <c r="A411" s="334"/>
    </row>
    <row r="412" spans="1:1" x14ac:dyDescent="0.2">
      <c r="A412" s="334"/>
    </row>
    <row r="413" spans="1:1" x14ac:dyDescent="0.2">
      <c r="A413" s="334"/>
    </row>
    <row r="414" spans="1:1" x14ac:dyDescent="0.2">
      <c r="A414" s="334"/>
    </row>
    <row r="415" spans="1:1" x14ac:dyDescent="0.2">
      <c r="A415" s="334"/>
    </row>
    <row r="416" spans="1:1" x14ac:dyDescent="0.2">
      <c r="A416" s="334"/>
    </row>
    <row r="417" spans="1:1" x14ac:dyDescent="0.2">
      <c r="A417" s="334"/>
    </row>
    <row r="418" spans="1:1" x14ac:dyDescent="0.2">
      <c r="A418" s="334"/>
    </row>
    <row r="419" spans="1:1" x14ac:dyDescent="0.2">
      <c r="A419" s="334"/>
    </row>
    <row r="420" spans="1:1" x14ac:dyDescent="0.2">
      <c r="A420" s="334"/>
    </row>
    <row r="421" spans="1:1" x14ac:dyDescent="0.2">
      <c r="A421" s="334"/>
    </row>
    <row r="422" spans="1:1" x14ac:dyDescent="0.2">
      <c r="A422" s="334"/>
    </row>
    <row r="423" spans="1:1" x14ac:dyDescent="0.2">
      <c r="A423" s="334"/>
    </row>
    <row r="424" spans="1:1" x14ac:dyDescent="0.2">
      <c r="A424" s="334"/>
    </row>
    <row r="425" spans="1:1" x14ac:dyDescent="0.2">
      <c r="A425" s="334"/>
    </row>
    <row r="426" spans="1:1" x14ac:dyDescent="0.2">
      <c r="A426" s="334"/>
    </row>
    <row r="427" spans="1:1" x14ac:dyDescent="0.2">
      <c r="A427" s="334"/>
    </row>
    <row r="428" spans="1:1" x14ac:dyDescent="0.2">
      <c r="A428" s="334"/>
    </row>
    <row r="429" spans="1:1" x14ac:dyDescent="0.2">
      <c r="A429" s="334"/>
    </row>
    <row r="430" spans="1:1" x14ac:dyDescent="0.2">
      <c r="A430" s="334"/>
    </row>
    <row r="431" spans="1:1" x14ac:dyDescent="0.2">
      <c r="A431" s="334"/>
    </row>
    <row r="432" spans="1:1" x14ac:dyDescent="0.2">
      <c r="A432" s="334"/>
    </row>
    <row r="433" spans="1:1" x14ac:dyDescent="0.2">
      <c r="A433" s="334"/>
    </row>
    <row r="434" spans="1:1" x14ac:dyDescent="0.2">
      <c r="A434" s="334"/>
    </row>
    <row r="435" spans="1:1" x14ac:dyDescent="0.2">
      <c r="A435" s="334"/>
    </row>
    <row r="436" spans="1:1" x14ac:dyDescent="0.2">
      <c r="A436" s="334"/>
    </row>
    <row r="437" spans="1:1" x14ac:dyDescent="0.2">
      <c r="A437" s="334"/>
    </row>
    <row r="438" spans="1:1" x14ac:dyDescent="0.2">
      <c r="A438" s="334"/>
    </row>
    <row r="439" spans="1:1" x14ac:dyDescent="0.2">
      <c r="A439" s="334"/>
    </row>
    <row r="440" spans="1:1" x14ac:dyDescent="0.2">
      <c r="A440" s="334"/>
    </row>
    <row r="441" spans="1:1" x14ac:dyDescent="0.2">
      <c r="A441" s="334"/>
    </row>
    <row r="442" spans="1:1" x14ac:dyDescent="0.2">
      <c r="A442" s="334"/>
    </row>
    <row r="443" spans="1:1" x14ac:dyDescent="0.2">
      <c r="A443" s="334"/>
    </row>
    <row r="444" spans="1:1" x14ac:dyDescent="0.2">
      <c r="A444" s="334"/>
    </row>
    <row r="445" spans="1:1" x14ac:dyDescent="0.2">
      <c r="A445" s="334"/>
    </row>
    <row r="446" spans="1:1" x14ac:dyDescent="0.2">
      <c r="A446" s="334"/>
    </row>
    <row r="447" spans="1:1" x14ac:dyDescent="0.2">
      <c r="A447" s="334"/>
    </row>
    <row r="448" spans="1:1" x14ac:dyDescent="0.2">
      <c r="A448" s="334"/>
    </row>
    <row r="449" spans="1:1" x14ac:dyDescent="0.2">
      <c r="A449" s="334"/>
    </row>
    <row r="450" spans="1:1" x14ac:dyDescent="0.2">
      <c r="A450" s="334"/>
    </row>
    <row r="451" spans="1:1" x14ac:dyDescent="0.2">
      <c r="A451" s="334"/>
    </row>
    <row r="452" spans="1:1" x14ac:dyDescent="0.2">
      <c r="A452" s="334"/>
    </row>
    <row r="453" spans="1:1" x14ac:dyDescent="0.2">
      <c r="A453" s="334"/>
    </row>
    <row r="454" spans="1:1" x14ac:dyDescent="0.2">
      <c r="A454" s="334"/>
    </row>
    <row r="455" spans="1:1" x14ac:dyDescent="0.2">
      <c r="A455" s="334"/>
    </row>
    <row r="456" spans="1:1" x14ac:dyDescent="0.2">
      <c r="A456" s="334"/>
    </row>
    <row r="457" spans="1:1" x14ac:dyDescent="0.2">
      <c r="A457" s="334"/>
    </row>
    <row r="458" spans="1:1" x14ac:dyDescent="0.2">
      <c r="A458" s="334"/>
    </row>
    <row r="459" spans="1:1" x14ac:dyDescent="0.2">
      <c r="A459" s="334"/>
    </row>
    <row r="460" spans="1:1" x14ac:dyDescent="0.2">
      <c r="A460" s="334"/>
    </row>
    <row r="461" spans="1:1" x14ac:dyDescent="0.2">
      <c r="A461" s="334"/>
    </row>
    <row r="462" spans="1:1" x14ac:dyDescent="0.2">
      <c r="A462" s="334"/>
    </row>
    <row r="463" spans="1:1" x14ac:dyDescent="0.2">
      <c r="A463" s="334"/>
    </row>
    <row r="464" spans="1:1" x14ac:dyDescent="0.2">
      <c r="A464" s="334"/>
    </row>
    <row r="465" spans="1:1" x14ac:dyDescent="0.2">
      <c r="A465" s="334"/>
    </row>
    <row r="466" spans="1:1" x14ac:dyDescent="0.2">
      <c r="A466" s="334"/>
    </row>
    <row r="467" spans="1:1" x14ac:dyDescent="0.2">
      <c r="A467" s="334"/>
    </row>
    <row r="468" spans="1:1" x14ac:dyDescent="0.2">
      <c r="A468" s="334"/>
    </row>
    <row r="469" spans="1:1" x14ac:dyDescent="0.2">
      <c r="A469" s="334"/>
    </row>
    <row r="470" spans="1:1" x14ac:dyDescent="0.2">
      <c r="A470" s="334"/>
    </row>
    <row r="471" spans="1:1" x14ac:dyDescent="0.2">
      <c r="A471" s="334"/>
    </row>
    <row r="472" spans="1:1" x14ac:dyDescent="0.2">
      <c r="A472" s="334"/>
    </row>
    <row r="473" spans="1:1" x14ac:dyDescent="0.2">
      <c r="A473" s="334"/>
    </row>
    <row r="474" spans="1:1" x14ac:dyDescent="0.2">
      <c r="A474" s="334"/>
    </row>
    <row r="475" spans="1:1" x14ac:dyDescent="0.2">
      <c r="A475" s="334"/>
    </row>
    <row r="476" spans="1:1" x14ac:dyDescent="0.2">
      <c r="A476" s="334"/>
    </row>
    <row r="477" spans="1:1" x14ac:dyDescent="0.2">
      <c r="A477" s="334"/>
    </row>
    <row r="478" spans="1:1" x14ac:dyDescent="0.2">
      <c r="A478" s="334"/>
    </row>
    <row r="479" spans="1:1" x14ac:dyDescent="0.2">
      <c r="A479" s="334"/>
    </row>
    <row r="480" spans="1:1" x14ac:dyDescent="0.2">
      <c r="A480" s="334"/>
    </row>
    <row r="481" spans="1:1" x14ac:dyDescent="0.2">
      <c r="A481" s="334"/>
    </row>
    <row r="482" spans="1:1" x14ac:dyDescent="0.2">
      <c r="A482" s="334"/>
    </row>
    <row r="483" spans="1:1" x14ac:dyDescent="0.2">
      <c r="A483" s="334"/>
    </row>
    <row r="484" spans="1:1" x14ac:dyDescent="0.2">
      <c r="A484" s="334"/>
    </row>
    <row r="485" spans="1:1" x14ac:dyDescent="0.2">
      <c r="A485" s="334"/>
    </row>
    <row r="486" spans="1:1" x14ac:dyDescent="0.2">
      <c r="A486" s="334"/>
    </row>
    <row r="487" spans="1:1" x14ac:dyDescent="0.2">
      <c r="A487" s="334"/>
    </row>
    <row r="488" spans="1:1" x14ac:dyDescent="0.2">
      <c r="A488" s="334"/>
    </row>
    <row r="489" spans="1:1" x14ac:dyDescent="0.2">
      <c r="A489" s="334"/>
    </row>
    <row r="490" spans="1:1" x14ac:dyDescent="0.2">
      <c r="A490" s="334"/>
    </row>
    <row r="491" spans="1:1" x14ac:dyDescent="0.2">
      <c r="A491" s="334"/>
    </row>
    <row r="492" spans="1:1" x14ac:dyDescent="0.2">
      <c r="A492" s="334"/>
    </row>
    <row r="493" spans="1:1" x14ac:dyDescent="0.2">
      <c r="A493" s="334"/>
    </row>
    <row r="494" spans="1:1" x14ac:dyDescent="0.2">
      <c r="A494" s="334"/>
    </row>
    <row r="495" spans="1:1" x14ac:dyDescent="0.2">
      <c r="A495" s="334"/>
    </row>
    <row r="496" spans="1:1" x14ac:dyDescent="0.2">
      <c r="A496" s="334"/>
    </row>
    <row r="497" spans="1:1" x14ac:dyDescent="0.2">
      <c r="A497" s="334"/>
    </row>
    <row r="498" spans="1:1" x14ac:dyDescent="0.2">
      <c r="A498" s="334"/>
    </row>
    <row r="499" spans="1:1" x14ac:dyDescent="0.2">
      <c r="A499" s="334"/>
    </row>
    <row r="500" spans="1:1" x14ac:dyDescent="0.2">
      <c r="A500" s="334"/>
    </row>
    <row r="501" spans="1:1" x14ac:dyDescent="0.2">
      <c r="A501" s="334"/>
    </row>
    <row r="502" spans="1:1" x14ac:dyDescent="0.2">
      <c r="A502" s="334"/>
    </row>
    <row r="503" spans="1:1" x14ac:dyDescent="0.2">
      <c r="A503" s="334"/>
    </row>
    <row r="504" spans="1:1" x14ac:dyDescent="0.2">
      <c r="A504" s="334"/>
    </row>
    <row r="505" spans="1:1" x14ac:dyDescent="0.2">
      <c r="A505" s="334"/>
    </row>
    <row r="506" spans="1:1" x14ac:dyDescent="0.2">
      <c r="A506" s="334"/>
    </row>
    <row r="507" spans="1:1" x14ac:dyDescent="0.2">
      <c r="A507" s="334"/>
    </row>
    <row r="508" spans="1:1" x14ac:dyDescent="0.2">
      <c r="A508" s="334"/>
    </row>
    <row r="509" spans="1:1" x14ac:dyDescent="0.2">
      <c r="A509" s="334"/>
    </row>
    <row r="510" spans="1:1" x14ac:dyDescent="0.2">
      <c r="A510" s="334"/>
    </row>
    <row r="511" spans="1:1" x14ac:dyDescent="0.2">
      <c r="A511" s="334"/>
    </row>
    <row r="512" spans="1:1" x14ac:dyDescent="0.2">
      <c r="A512" s="334"/>
    </row>
    <row r="513" spans="1:1" x14ac:dyDescent="0.2">
      <c r="A513" s="334"/>
    </row>
    <row r="514" spans="1:1" x14ac:dyDescent="0.2">
      <c r="A514" s="334"/>
    </row>
    <row r="515" spans="1:1" x14ac:dyDescent="0.2">
      <c r="A515" s="334"/>
    </row>
    <row r="516" spans="1:1" x14ac:dyDescent="0.2">
      <c r="A516" s="334"/>
    </row>
    <row r="517" spans="1:1" x14ac:dyDescent="0.2">
      <c r="A517" s="334"/>
    </row>
    <row r="518" spans="1:1" x14ac:dyDescent="0.2">
      <c r="A518" s="334"/>
    </row>
    <row r="519" spans="1:1" x14ac:dyDescent="0.2">
      <c r="A519" s="334"/>
    </row>
    <row r="520" spans="1:1" x14ac:dyDescent="0.2">
      <c r="A520" s="334"/>
    </row>
    <row r="521" spans="1:1" x14ac:dyDescent="0.2">
      <c r="A521" s="334"/>
    </row>
    <row r="522" spans="1:1" x14ac:dyDescent="0.2">
      <c r="A522" s="334"/>
    </row>
    <row r="523" spans="1:1" x14ac:dyDescent="0.2">
      <c r="A523" s="334"/>
    </row>
    <row r="524" spans="1:1" x14ac:dyDescent="0.2">
      <c r="A524" s="334"/>
    </row>
    <row r="525" spans="1:1" x14ac:dyDescent="0.2">
      <c r="A525" s="334"/>
    </row>
    <row r="526" spans="1:1" x14ac:dyDescent="0.2">
      <c r="A526" s="334"/>
    </row>
    <row r="527" spans="1:1" x14ac:dyDescent="0.2">
      <c r="A527" s="334"/>
    </row>
    <row r="528" spans="1:1" x14ac:dyDescent="0.2">
      <c r="A528" s="334"/>
    </row>
    <row r="529" spans="1:1" x14ac:dyDescent="0.2">
      <c r="A529" s="334"/>
    </row>
    <row r="530" spans="1:1" x14ac:dyDescent="0.2">
      <c r="A530" s="334"/>
    </row>
    <row r="531" spans="1:1" x14ac:dyDescent="0.2">
      <c r="A531" s="334"/>
    </row>
    <row r="532" spans="1:1" x14ac:dyDescent="0.2">
      <c r="A532" s="334"/>
    </row>
    <row r="533" spans="1:1" x14ac:dyDescent="0.2">
      <c r="A533" s="334"/>
    </row>
    <row r="534" spans="1:1" x14ac:dyDescent="0.2">
      <c r="A534" s="334"/>
    </row>
    <row r="535" spans="1:1" x14ac:dyDescent="0.2">
      <c r="A535" s="334"/>
    </row>
    <row r="536" spans="1:1" x14ac:dyDescent="0.2">
      <c r="A536" s="334"/>
    </row>
    <row r="537" spans="1:1" x14ac:dyDescent="0.2">
      <c r="A537" s="334"/>
    </row>
    <row r="538" spans="1:1" x14ac:dyDescent="0.2">
      <c r="A538" s="334"/>
    </row>
    <row r="539" spans="1:1" x14ac:dyDescent="0.2">
      <c r="A539" s="334"/>
    </row>
    <row r="540" spans="1:1" x14ac:dyDescent="0.2">
      <c r="A540" s="334"/>
    </row>
    <row r="541" spans="1:1" x14ac:dyDescent="0.2">
      <c r="A541" s="334"/>
    </row>
    <row r="542" spans="1:1" x14ac:dyDescent="0.2">
      <c r="A542" s="334"/>
    </row>
    <row r="543" spans="1:1" x14ac:dyDescent="0.2">
      <c r="A543" s="334"/>
    </row>
    <row r="544" spans="1:1" x14ac:dyDescent="0.2">
      <c r="A544" s="334"/>
    </row>
    <row r="545" spans="1:1" x14ac:dyDescent="0.2">
      <c r="A545" s="334"/>
    </row>
    <row r="546" spans="1:1" x14ac:dyDescent="0.2">
      <c r="A546" s="334"/>
    </row>
    <row r="547" spans="1:1" x14ac:dyDescent="0.2">
      <c r="A547" s="334"/>
    </row>
    <row r="548" spans="1:1" x14ac:dyDescent="0.2">
      <c r="A548" s="334"/>
    </row>
    <row r="549" spans="1:1" x14ac:dyDescent="0.2">
      <c r="A549" s="334"/>
    </row>
    <row r="550" spans="1:1" x14ac:dyDescent="0.2">
      <c r="A550" s="334"/>
    </row>
    <row r="551" spans="1:1" x14ac:dyDescent="0.2">
      <c r="A551" s="334"/>
    </row>
    <row r="552" spans="1:1" x14ac:dyDescent="0.2">
      <c r="A552" s="334"/>
    </row>
    <row r="553" spans="1:1" x14ac:dyDescent="0.2">
      <c r="A553" s="334"/>
    </row>
    <row r="554" spans="1:1" x14ac:dyDescent="0.2">
      <c r="A554" s="334"/>
    </row>
    <row r="555" spans="1:1" x14ac:dyDescent="0.2">
      <c r="A555" s="334"/>
    </row>
    <row r="556" spans="1:1" x14ac:dyDescent="0.2">
      <c r="A556" s="334"/>
    </row>
    <row r="557" spans="1:1" x14ac:dyDescent="0.2">
      <c r="A557" s="334"/>
    </row>
    <row r="558" spans="1:1" x14ac:dyDescent="0.2">
      <c r="A558" s="334"/>
    </row>
    <row r="559" spans="1:1" x14ac:dyDescent="0.2">
      <c r="A559" s="334"/>
    </row>
    <row r="560" spans="1:1" x14ac:dyDescent="0.2">
      <c r="A560" s="334"/>
    </row>
    <row r="561" spans="1:1" x14ac:dyDescent="0.2">
      <c r="A561" s="334"/>
    </row>
    <row r="562" spans="1:1" x14ac:dyDescent="0.2">
      <c r="A562" s="334"/>
    </row>
    <row r="563" spans="1:1" x14ac:dyDescent="0.2">
      <c r="A563" s="334"/>
    </row>
    <row r="564" spans="1:1" x14ac:dyDescent="0.2">
      <c r="A564" s="334"/>
    </row>
    <row r="565" spans="1:1" x14ac:dyDescent="0.2">
      <c r="A565" s="334"/>
    </row>
    <row r="566" spans="1:1" x14ac:dyDescent="0.2">
      <c r="A566" s="334"/>
    </row>
    <row r="567" spans="1:1" x14ac:dyDescent="0.2">
      <c r="A567" s="334"/>
    </row>
    <row r="568" spans="1:1" x14ac:dyDescent="0.2">
      <c r="A568" s="334"/>
    </row>
    <row r="569" spans="1:1" x14ac:dyDescent="0.2">
      <c r="A569" s="334"/>
    </row>
    <row r="570" spans="1:1" x14ac:dyDescent="0.2">
      <c r="A570" s="334"/>
    </row>
    <row r="571" spans="1:1" x14ac:dyDescent="0.2">
      <c r="A571" s="334"/>
    </row>
    <row r="572" spans="1:1" x14ac:dyDescent="0.2">
      <c r="A572" s="334"/>
    </row>
    <row r="573" spans="1:1" x14ac:dyDescent="0.2">
      <c r="A573" s="334"/>
    </row>
    <row r="574" spans="1:1" x14ac:dyDescent="0.2">
      <c r="A574" s="334"/>
    </row>
    <row r="575" spans="1:1" x14ac:dyDescent="0.2">
      <c r="A575" s="334"/>
    </row>
    <row r="576" spans="1:1" x14ac:dyDescent="0.2">
      <c r="A576" s="334"/>
    </row>
    <row r="577" spans="1:1" x14ac:dyDescent="0.2">
      <c r="A577" s="334"/>
    </row>
    <row r="578" spans="1:1" x14ac:dyDescent="0.2">
      <c r="A578" s="334"/>
    </row>
    <row r="579" spans="1:1" x14ac:dyDescent="0.2">
      <c r="A579" s="334"/>
    </row>
    <row r="580" spans="1:1" x14ac:dyDescent="0.2">
      <c r="A580" s="334"/>
    </row>
    <row r="581" spans="1:1" x14ac:dyDescent="0.2">
      <c r="A581" s="334"/>
    </row>
    <row r="582" spans="1:1" x14ac:dyDescent="0.2">
      <c r="A582" s="334"/>
    </row>
    <row r="583" spans="1:1" x14ac:dyDescent="0.2">
      <c r="A583" s="334"/>
    </row>
    <row r="584" spans="1:1" x14ac:dyDescent="0.2">
      <c r="A584" s="334"/>
    </row>
    <row r="585" spans="1:1" x14ac:dyDescent="0.2">
      <c r="A585" s="334"/>
    </row>
    <row r="586" spans="1:1" x14ac:dyDescent="0.2">
      <c r="A586" s="334"/>
    </row>
    <row r="587" spans="1:1" x14ac:dyDescent="0.2">
      <c r="A587" s="334"/>
    </row>
    <row r="588" spans="1:1" x14ac:dyDescent="0.2">
      <c r="A588" s="334"/>
    </row>
    <row r="589" spans="1:1" x14ac:dyDescent="0.2">
      <c r="A589" s="334"/>
    </row>
    <row r="590" spans="1:1" x14ac:dyDescent="0.2">
      <c r="A590" s="334"/>
    </row>
    <row r="591" spans="1:1" x14ac:dyDescent="0.2">
      <c r="A591" s="334"/>
    </row>
    <row r="592" spans="1:1" x14ac:dyDescent="0.2">
      <c r="A592" s="334"/>
    </row>
    <row r="593" spans="1:1" x14ac:dyDescent="0.2">
      <c r="A593" s="334"/>
    </row>
    <row r="594" spans="1:1" x14ac:dyDescent="0.2">
      <c r="A594" s="334"/>
    </row>
    <row r="595" spans="1:1" x14ac:dyDescent="0.2">
      <c r="A595" s="334"/>
    </row>
    <row r="596" spans="1:1" x14ac:dyDescent="0.2">
      <c r="A596" s="334"/>
    </row>
    <row r="597" spans="1:1" x14ac:dyDescent="0.2">
      <c r="A597" s="334"/>
    </row>
    <row r="598" spans="1:1" x14ac:dyDescent="0.2">
      <c r="A598" s="334"/>
    </row>
    <row r="599" spans="1:1" x14ac:dyDescent="0.2">
      <c r="A599" s="334"/>
    </row>
    <row r="600" spans="1:1" x14ac:dyDescent="0.2">
      <c r="A600" s="334"/>
    </row>
    <row r="601" spans="1:1" x14ac:dyDescent="0.2">
      <c r="A601" s="334"/>
    </row>
    <row r="602" spans="1:1" x14ac:dyDescent="0.2">
      <c r="A602" s="334"/>
    </row>
    <row r="603" spans="1:1" x14ac:dyDescent="0.2">
      <c r="A603" s="334"/>
    </row>
    <row r="604" spans="1:1" x14ac:dyDescent="0.2">
      <c r="A604" s="334"/>
    </row>
    <row r="605" spans="1:1" x14ac:dyDescent="0.2">
      <c r="A605" s="334"/>
    </row>
    <row r="606" spans="1:1" x14ac:dyDescent="0.2">
      <c r="A606" s="334"/>
    </row>
    <row r="607" spans="1:1" x14ac:dyDescent="0.2">
      <c r="A607" s="334"/>
    </row>
    <row r="608" spans="1:1" x14ac:dyDescent="0.2">
      <c r="A608" s="334"/>
    </row>
    <row r="609" spans="1:1" x14ac:dyDescent="0.2">
      <c r="A609" s="334"/>
    </row>
    <row r="610" spans="1:1" x14ac:dyDescent="0.2">
      <c r="A610" s="334"/>
    </row>
    <row r="611" spans="1:1" x14ac:dyDescent="0.2">
      <c r="A611" s="334"/>
    </row>
    <row r="612" spans="1:1" x14ac:dyDescent="0.2">
      <c r="A612" s="334"/>
    </row>
    <row r="613" spans="1:1" x14ac:dyDescent="0.2">
      <c r="A613" s="334"/>
    </row>
    <row r="614" spans="1:1" x14ac:dyDescent="0.2">
      <c r="A614" s="334"/>
    </row>
    <row r="615" spans="1:1" x14ac:dyDescent="0.2">
      <c r="A615" s="334"/>
    </row>
    <row r="616" spans="1:1" x14ac:dyDescent="0.2">
      <c r="A616" s="334"/>
    </row>
    <row r="617" spans="1:1" x14ac:dyDescent="0.2">
      <c r="A617" s="334"/>
    </row>
    <row r="618" spans="1:1" x14ac:dyDescent="0.2">
      <c r="A618" s="334"/>
    </row>
    <row r="619" spans="1:1" x14ac:dyDescent="0.2">
      <c r="A619" s="334"/>
    </row>
    <row r="620" spans="1:1" x14ac:dyDescent="0.2">
      <c r="A620" s="334"/>
    </row>
    <row r="621" spans="1:1" x14ac:dyDescent="0.2">
      <c r="A621" s="334"/>
    </row>
    <row r="622" spans="1:1" x14ac:dyDescent="0.2">
      <c r="A622" s="334"/>
    </row>
    <row r="623" spans="1:1" x14ac:dyDescent="0.2">
      <c r="A623" s="334"/>
    </row>
    <row r="624" spans="1:1" x14ac:dyDescent="0.2">
      <c r="A624" s="334"/>
    </row>
    <row r="625" spans="1:1" x14ac:dyDescent="0.2">
      <c r="A625" s="334"/>
    </row>
    <row r="626" spans="1:1" x14ac:dyDescent="0.2">
      <c r="A626" s="334"/>
    </row>
    <row r="627" spans="1:1" x14ac:dyDescent="0.2">
      <c r="A627" s="334"/>
    </row>
    <row r="628" spans="1:1" x14ac:dyDescent="0.2">
      <c r="A628" s="334"/>
    </row>
    <row r="629" spans="1:1" x14ac:dyDescent="0.2">
      <c r="A629" s="334"/>
    </row>
    <row r="630" spans="1:1" x14ac:dyDescent="0.2">
      <c r="A630" s="334"/>
    </row>
    <row r="631" spans="1:1" x14ac:dyDescent="0.2">
      <c r="A631" s="334"/>
    </row>
    <row r="632" spans="1:1" x14ac:dyDescent="0.2">
      <c r="A632" s="334"/>
    </row>
    <row r="633" spans="1:1" x14ac:dyDescent="0.2">
      <c r="A633" s="334"/>
    </row>
    <row r="634" spans="1:1" x14ac:dyDescent="0.2">
      <c r="A634" s="334"/>
    </row>
    <row r="635" spans="1:1" x14ac:dyDescent="0.2">
      <c r="A635" s="334"/>
    </row>
    <row r="636" spans="1:1" x14ac:dyDescent="0.2">
      <c r="A636" s="334"/>
    </row>
    <row r="637" spans="1:1" x14ac:dyDescent="0.2">
      <c r="A637" s="334"/>
    </row>
    <row r="638" spans="1:1" x14ac:dyDescent="0.2">
      <c r="A638" s="334"/>
    </row>
    <row r="639" spans="1:1" x14ac:dyDescent="0.2">
      <c r="A639" s="334"/>
    </row>
    <row r="640" spans="1:1" x14ac:dyDescent="0.2">
      <c r="A640" s="334"/>
    </row>
    <row r="641" spans="1:1" x14ac:dyDescent="0.2">
      <c r="A641" s="334"/>
    </row>
    <row r="642" spans="1:1" x14ac:dyDescent="0.2">
      <c r="A642" s="334"/>
    </row>
    <row r="643" spans="1:1" x14ac:dyDescent="0.2">
      <c r="A643" s="334"/>
    </row>
    <row r="644" spans="1:1" x14ac:dyDescent="0.2">
      <c r="A644" s="334"/>
    </row>
    <row r="645" spans="1:1" x14ac:dyDescent="0.2">
      <c r="A645" s="334"/>
    </row>
    <row r="646" spans="1:1" x14ac:dyDescent="0.2">
      <c r="A646" s="334"/>
    </row>
    <row r="647" spans="1:1" x14ac:dyDescent="0.2">
      <c r="A647" s="334"/>
    </row>
    <row r="648" spans="1:1" x14ac:dyDescent="0.2">
      <c r="A648" s="334"/>
    </row>
    <row r="649" spans="1:1" x14ac:dyDescent="0.2">
      <c r="A649" s="334"/>
    </row>
    <row r="650" spans="1:1" x14ac:dyDescent="0.2">
      <c r="A650" s="334"/>
    </row>
    <row r="651" spans="1:1" x14ac:dyDescent="0.2">
      <c r="A651" s="334"/>
    </row>
    <row r="652" spans="1:1" x14ac:dyDescent="0.2">
      <c r="A652" s="334"/>
    </row>
    <row r="653" spans="1:1" x14ac:dyDescent="0.2">
      <c r="A653" s="334"/>
    </row>
    <row r="654" spans="1:1" x14ac:dyDescent="0.2">
      <c r="A654" s="334"/>
    </row>
    <row r="655" spans="1:1" x14ac:dyDescent="0.2">
      <c r="A655" s="334"/>
    </row>
    <row r="656" spans="1:1" x14ac:dyDescent="0.2">
      <c r="A656" s="334"/>
    </row>
    <row r="657" spans="1:1" x14ac:dyDescent="0.2">
      <c r="A657" s="334"/>
    </row>
    <row r="658" spans="1:1" x14ac:dyDescent="0.2">
      <c r="A658" s="334"/>
    </row>
    <row r="659" spans="1:1" x14ac:dyDescent="0.2">
      <c r="A659" s="334"/>
    </row>
    <row r="660" spans="1:1" x14ac:dyDescent="0.2">
      <c r="A660" s="334"/>
    </row>
    <row r="661" spans="1:1" x14ac:dyDescent="0.2">
      <c r="A661" s="334"/>
    </row>
    <row r="662" spans="1:1" x14ac:dyDescent="0.2">
      <c r="A662" s="334"/>
    </row>
    <row r="663" spans="1:1" x14ac:dyDescent="0.2">
      <c r="A663" s="334"/>
    </row>
    <row r="664" spans="1:1" x14ac:dyDescent="0.2">
      <c r="A664" s="334"/>
    </row>
    <row r="665" spans="1:1" x14ac:dyDescent="0.2">
      <c r="A665" s="334"/>
    </row>
    <row r="666" spans="1:1" x14ac:dyDescent="0.2">
      <c r="A666" s="334"/>
    </row>
    <row r="667" spans="1:1" x14ac:dyDescent="0.2">
      <c r="A667" s="334"/>
    </row>
    <row r="668" spans="1:1" x14ac:dyDescent="0.2">
      <c r="A668" s="334"/>
    </row>
    <row r="669" spans="1:1" x14ac:dyDescent="0.2">
      <c r="A669" s="334"/>
    </row>
    <row r="670" spans="1:1" x14ac:dyDescent="0.2">
      <c r="A670" s="334"/>
    </row>
    <row r="671" spans="1:1" x14ac:dyDescent="0.2">
      <c r="A671" s="334"/>
    </row>
    <row r="672" spans="1:1" x14ac:dyDescent="0.2">
      <c r="A672" s="334"/>
    </row>
    <row r="673" spans="1:1" x14ac:dyDescent="0.2">
      <c r="A673" s="334"/>
    </row>
    <row r="674" spans="1:1" x14ac:dyDescent="0.2">
      <c r="A674" s="334"/>
    </row>
    <row r="675" spans="1:1" x14ac:dyDescent="0.2">
      <c r="A675" s="334"/>
    </row>
    <row r="676" spans="1:1" x14ac:dyDescent="0.2">
      <c r="A676" s="334"/>
    </row>
    <row r="677" spans="1:1" x14ac:dyDescent="0.2">
      <c r="A677" s="334"/>
    </row>
    <row r="678" spans="1:1" x14ac:dyDescent="0.2">
      <c r="A678" s="334"/>
    </row>
    <row r="679" spans="1:1" x14ac:dyDescent="0.2">
      <c r="A679" s="334"/>
    </row>
    <row r="680" spans="1:1" x14ac:dyDescent="0.2">
      <c r="A680" s="334"/>
    </row>
    <row r="681" spans="1:1" x14ac:dyDescent="0.2">
      <c r="A681" s="334"/>
    </row>
    <row r="682" spans="1:1" x14ac:dyDescent="0.2">
      <c r="A682" s="334"/>
    </row>
    <row r="683" spans="1:1" x14ac:dyDescent="0.2">
      <c r="A683" s="334"/>
    </row>
    <row r="684" spans="1:1" x14ac:dyDescent="0.2">
      <c r="A684" s="334"/>
    </row>
    <row r="685" spans="1:1" x14ac:dyDescent="0.2">
      <c r="A685" s="334"/>
    </row>
    <row r="686" spans="1:1" x14ac:dyDescent="0.2">
      <c r="A686" s="334"/>
    </row>
    <row r="687" spans="1:1" x14ac:dyDescent="0.2">
      <c r="A687" s="334"/>
    </row>
    <row r="688" spans="1:1" x14ac:dyDescent="0.2">
      <c r="A688" s="334"/>
    </row>
    <row r="689" spans="1:1" x14ac:dyDescent="0.2">
      <c r="A689" s="334"/>
    </row>
    <row r="690" spans="1:1" x14ac:dyDescent="0.2">
      <c r="A690" s="334"/>
    </row>
    <row r="691" spans="1:1" x14ac:dyDescent="0.2">
      <c r="A691" s="334"/>
    </row>
    <row r="692" spans="1:1" x14ac:dyDescent="0.2">
      <c r="A692" s="334"/>
    </row>
    <row r="693" spans="1:1" x14ac:dyDescent="0.2">
      <c r="A693" s="334"/>
    </row>
    <row r="694" spans="1:1" x14ac:dyDescent="0.2">
      <c r="A694" s="334"/>
    </row>
    <row r="695" spans="1:1" x14ac:dyDescent="0.2">
      <c r="A695" s="334"/>
    </row>
    <row r="696" spans="1:1" x14ac:dyDescent="0.2">
      <c r="A696" s="334"/>
    </row>
    <row r="697" spans="1:1" x14ac:dyDescent="0.2">
      <c r="A697" s="334"/>
    </row>
    <row r="698" spans="1:1" x14ac:dyDescent="0.2">
      <c r="A698" s="334"/>
    </row>
    <row r="699" spans="1:1" x14ac:dyDescent="0.2">
      <c r="A699" s="334"/>
    </row>
    <row r="700" spans="1:1" x14ac:dyDescent="0.2">
      <c r="A700" s="334"/>
    </row>
    <row r="701" spans="1:1" x14ac:dyDescent="0.2">
      <c r="A701" s="334"/>
    </row>
    <row r="702" spans="1:1" x14ac:dyDescent="0.2">
      <c r="A702" s="334"/>
    </row>
    <row r="703" spans="1:1" x14ac:dyDescent="0.2">
      <c r="A703" s="334"/>
    </row>
    <row r="704" spans="1:1" x14ac:dyDescent="0.2">
      <c r="A704" s="334"/>
    </row>
    <row r="705" spans="1:1" x14ac:dyDescent="0.2">
      <c r="A705" s="334"/>
    </row>
    <row r="706" spans="1:1" x14ac:dyDescent="0.2">
      <c r="A706" s="334"/>
    </row>
    <row r="707" spans="1:1" x14ac:dyDescent="0.2">
      <c r="A707" s="334"/>
    </row>
    <row r="708" spans="1:1" x14ac:dyDescent="0.2">
      <c r="A708" s="334"/>
    </row>
    <row r="709" spans="1:1" x14ac:dyDescent="0.2">
      <c r="A709" s="334"/>
    </row>
    <row r="710" spans="1:1" x14ac:dyDescent="0.2">
      <c r="A710" s="334"/>
    </row>
    <row r="711" spans="1:1" x14ac:dyDescent="0.2">
      <c r="A711" s="334"/>
    </row>
    <row r="712" spans="1:1" x14ac:dyDescent="0.2">
      <c r="A712" s="334"/>
    </row>
    <row r="713" spans="1:1" x14ac:dyDescent="0.2">
      <c r="A713" s="334"/>
    </row>
    <row r="714" spans="1:1" x14ac:dyDescent="0.2">
      <c r="A714" s="334"/>
    </row>
    <row r="715" spans="1:1" x14ac:dyDescent="0.2">
      <c r="A715" s="334"/>
    </row>
    <row r="716" spans="1:1" x14ac:dyDescent="0.2">
      <c r="A716" s="334"/>
    </row>
    <row r="717" spans="1:1" x14ac:dyDescent="0.2">
      <c r="A717" s="334"/>
    </row>
    <row r="718" spans="1:1" x14ac:dyDescent="0.2">
      <c r="A718" s="334"/>
    </row>
    <row r="719" spans="1:1" x14ac:dyDescent="0.2">
      <c r="A719" s="334"/>
    </row>
    <row r="720" spans="1:1" x14ac:dyDescent="0.2">
      <c r="A720" s="334"/>
    </row>
    <row r="721" spans="1:1" x14ac:dyDescent="0.2">
      <c r="A721" s="334"/>
    </row>
    <row r="722" spans="1:1" x14ac:dyDescent="0.2">
      <c r="A722" s="334"/>
    </row>
    <row r="723" spans="1:1" x14ac:dyDescent="0.2">
      <c r="A723" s="334"/>
    </row>
    <row r="724" spans="1:1" x14ac:dyDescent="0.2">
      <c r="A724" s="334"/>
    </row>
    <row r="725" spans="1:1" x14ac:dyDescent="0.2">
      <c r="A725" s="334"/>
    </row>
    <row r="726" spans="1:1" x14ac:dyDescent="0.2">
      <c r="A726" s="334"/>
    </row>
    <row r="727" spans="1:1" x14ac:dyDescent="0.2">
      <c r="A727" s="334"/>
    </row>
    <row r="728" spans="1:1" x14ac:dyDescent="0.2">
      <c r="A728" s="334"/>
    </row>
    <row r="729" spans="1:1" x14ac:dyDescent="0.2">
      <c r="A729" s="334"/>
    </row>
    <row r="730" spans="1:1" x14ac:dyDescent="0.2">
      <c r="A730" s="334"/>
    </row>
    <row r="731" spans="1:1" x14ac:dyDescent="0.2">
      <c r="A731" s="334"/>
    </row>
    <row r="732" spans="1:1" x14ac:dyDescent="0.2">
      <c r="A732" s="334"/>
    </row>
    <row r="733" spans="1:1" x14ac:dyDescent="0.2">
      <c r="A733" s="334"/>
    </row>
    <row r="734" spans="1:1" x14ac:dyDescent="0.2">
      <c r="A734" s="334"/>
    </row>
    <row r="735" spans="1:1" x14ac:dyDescent="0.2">
      <c r="A735" s="334"/>
    </row>
    <row r="736" spans="1:1" x14ac:dyDescent="0.2">
      <c r="A736" s="334"/>
    </row>
    <row r="737" spans="1:1" x14ac:dyDescent="0.2">
      <c r="A737" s="334"/>
    </row>
    <row r="738" spans="1:1" x14ac:dyDescent="0.2">
      <c r="A738" s="334"/>
    </row>
    <row r="739" spans="1:1" x14ac:dyDescent="0.2">
      <c r="A739" s="334"/>
    </row>
    <row r="740" spans="1:1" x14ac:dyDescent="0.2">
      <c r="A740" s="334"/>
    </row>
    <row r="741" spans="1:1" x14ac:dyDescent="0.2">
      <c r="A741" s="334"/>
    </row>
    <row r="742" spans="1:1" x14ac:dyDescent="0.2">
      <c r="A742" s="334"/>
    </row>
    <row r="743" spans="1:1" x14ac:dyDescent="0.2">
      <c r="A743" s="334"/>
    </row>
    <row r="744" spans="1:1" x14ac:dyDescent="0.2">
      <c r="A744" s="334"/>
    </row>
    <row r="745" spans="1:1" x14ac:dyDescent="0.2">
      <c r="A745" s="334"/>
    </row>
    <row r="746" spans="1:1" x14ac:dyDescent="0.2">
      <c r="A746" s="334"/>
    </row>
    <row r="747" spans="1:1" x14ac:dyDescent="0.2">
      <c r="A747" s="334"/>
    </row>
    <row r="748" spans="1:1" x14ac:dyDescent="0.2">
      <c r="A748" s="334"/>
    </row>
    <row r="749" spans="1:1" x14ac:dyDescent="0.2">
      <c r="A749" s="334"/>
    </row>
    <row r="750" spans="1:1" x14ac:dyDescent="0.2">
      <c r="A750" s="334"/>
    </row>
    <row r="751" spans="1:1" x14ac:dyDescent="0.2">
      <c r="A751" s="334"/>
    </row>
    <row r="752" spans="1:1" x14ac:dyDescent="0.2">
      <c r="A752" s="334"/>
    </row>
    <row r="753" spans="1:1" x14ac:dyDescent="0.2">
      <c r="A753" s="334"/>
    </row>
    <row r="754" spans="1:1" x14ac:dyDescent="0.2">
      <c r="A754" s="334"/>
    </row>
    <row r="755" spans="1:1" x14ac:dyDescent="0.2">
      <c r="A755" s="334"/>
    </row>
    <row r="756" spans="1:1" x14ac:dyDescent="0.2">
      <c r="A756" s="334"/>
    </row>
    <row r="757" spans="1:1" x14ac:dyDescent="0.2">
      <c r="A757" s="334"/>
    </row>
    <row r="758" spans="1:1" x14ac:dyDescent="0.2">
      <c r="A758" s="334"/>
    </row>
    <row r="759" spans="1:1" x14ac:dyDescent="0.2">
      <c r="A759" s="334"/>
    </row>
    <row r="760" spans="1:1" x14ac:dyDescent="0.2">
      <c r="A760" s="334"/>
    </row>
    <row r="761" spans="1:1" x14ac:dyDescent="0.2">
      <c r="A761" s="334"/>
    </row>
    <row r="762" spans="1:1" x14ac:dyDescent="0.2">
      <c r="A762" s="334"/>
    </row>
    <row r="763" spans="1:1" x14ac:dyDescent="0.2">
      <c r="A763" s="334"/>
    </row>
    <row r="764" spans="1:1" x14ac:dyDescent="0.2">
      <c r="A764" s="334"/>
    </row>
    <row r="765" spans="1:1" x14ac:dyDescent="0.2">
      <c r="A765" s="334"/>
    </row>
    <row r="766" spans="1:1" x14ac:dyDescent="0.2">
      <c r="A766" s="334"/>
    </row>
    <row r="767" spans="1:1" x14ac:dyDescent="0.2">
      <c r="A767" s="334"/>
    </row>
    <row r="768" spans="1:1" x14ac:dyDescent="0.2">
      <c r="A768" s="334"/>
    </row>
    <row r="769" spans="1:1" x14ac:dyDescent="0.2">
      <c r="A769" s="334"/>
    </row>
    <row r="770" spans="1:1" x14ac:dyDescent="0.2">
      <c r="A770" s="334"/>
    </row>
    <row r="771" spans="1:1" x14ac:dyDescent="0.2">
      <c r="A771" s="334"/>
    </row>
    <row r="772" spans="1:1" x14ac:dyDescent="0.2">
      <c r="A772" s="334"/>
    </row>
    <row r="773" spans="1:1" x14ac:dyDescent="0.2">
      <c r="A773" s="334"/>
    </row>
    <row r="774" spans="1:1" x14ac:dyDescent="0.2">
      <c r="A774" s="334"/>
    </row>
    <row r="775" spans="1:1" x14ac:dyDescent="0.2">
      <c r="A775" s="334"/>
    </row>
    <row r="776" spans="1:1" x14ac:dyDescent="0.2">
      <c r="A776" s="334"/>
    </row>
    <row r="777" spans="1:1" x14ac:dyDescent="0.2">
      <c r="A777" s="334"/>
    </row>
    <row r="778" spans="1:1" x14ac:dyDescent="0.2">
      <c r="A778" s="334"/>
    </row>
    <row r="779" spans="1:1" x14ac:dyDescent="0.2">
      <c r="A779" s="334"/>
    </row>
    <row r="780" spans="1:1" x14ac:dyDescent="0.2">
      <c r="A780" s="334"/>
    </row>
    <row r="781" spans="1:1" x14ac:dyDescent="0.2">
      <c r="A781" s="334"/>
    </row>
    <row r="782" spans="1:1" x14ac:dyDescent="0.2">
      <c r="A782" s="334"/>
    </row>
    <row r="783" spans="1:1" x14ac:dyDescent="0.2">
      <c r="A783" s="334"/>
    </row>
    <row r="784" spans="1:1" x14ac:dyDescent="0.2">
      <c r="A784" s="334"/>
    </row>
    <row r="785" spans="1:1" x14ac:dyDescent="0.2">
      <c r="A785" s="334"/>
    </row>
    <row r="786" spans="1:1" x14ac:dyDescent="0.2">
      <c r="A786" s="334"/>
    </row>
    <row r="787" spans="1:1" x14ac:dyDescent="0.2">
      <c r="A787" s="334"/>
    </row>
    <row r="788" spans="1:1" x14ac:dyDescent="0.2">
      <c r="A788" s="334"/>
    </row>
    <row r="789" spans="1:1" x14ac:dyDescent="0.2">
      <c r="A789" s="334"/>
    </row>
    <row r="790" spans="1:1" x14ac:dyDescent="0.2">
      <c r="A790" s="334"/>
    </row>
    <row r="791" spans="1:1" x14ac:dyDescent="0.2">
      <c r="A791" s="334"/>
    </row>
    <row r="792" spans="1:1" x14ac:dyDescent="0.2">
      <c r="A792" s="334"/>
    </row>
    <row r="793" spans="1:1" x14ac:dyDescent="0.2">
      <c r="A793" s="334"/>
    </row>
    <row r="794" spans="1:1" x14ac:dyDescent="0.2">
      <c r="A794" s="334"/>
    </row>
    <row r="795" spans="1:1" x14ac:dyDescent="0.2">
      <c r="A795" s="334"/>
    </row>
    <row r="796" spans="1:1" x14ac:dyDescent="0.2">
      <c r="A796" s="334"/>
    </row>
    <row r="797" spans="1:1" x14ac:dyDescent="0.2">
      <c r="A797" s="334"/>
    </row>
    <row r="798" spans="1:1" x14ac:dyDescent="0.2">
      <c r="A798" s="334"/>
    </row>
    <row r="799" spans="1:1" x14ac:dyDescent="0.2">
      <c r="A799" s="334"/>
    </row>
    <row r="800" spans="1:1" x14ac:dyDescent="0.2">
      <c r="A800" s="334"/>
    </row>
    <row r="801" spans="1:1" x14ac:dyDescent="0.2">
      <c r="A801" s="334"/>
    </row>
    <row r="802" spans="1:1" x14ac:dyDescent="0.2">
      <c r="A802" s="334"/>
    </row>
    <row r="803" spans="1:1" x14ac:dyDescent="0.2">
      <c r="A803" s="334"/>
    </row>
    <row r="804" spans="1:1" x14ac:dyDescent="0.2">
      <c r="A804" s="334"/>
    </row>
    <row r="805" spans="1:1" x14ac:dyDescent="0.2">
      <c r="A805" s="334"/>
    </row>
    <row r="806" spans="1:1" x14ac:dyDescent="0.2">
      <c r="A806" s="334"/>
    </row>
    <row r="807" spans="1:1" x14ac:dyDescent="0.2">
      <c r="A807" s="334"/>
    </row>
    <row r="808" spans="1:1" x14ac:dyDescent="0.2">
      <c r="A808" s="334"/>
    </row>
    <row r="809" spans="1:1" x14ac:dyDescent="0.2">
      <c r="A809" s="334"/>
    </row>
    <row r="810" spans="1:1" x14ac:dyDescent="0.2">
      <c r="A810" s="334"/>
    </row>
    <row r="811" spans="1:1" x14ac:dyDescent="0.2">
      <c r="A811" s="334"/>
    </row>
    <row r="812" spans="1:1" x14ac:dyDescent="0.2">
      <c r="A812" s="334"/>
    </row>
    <row r="813" spans="1:1" x14ac:dyDescent="0.2">
      <c r="A813" s="334"/>
    </row>
    <row r="814" spans="1:1" x14ac:dyDescent="0.2">
      <c r="A814" s="334"/>
    </row>
    <row r="815" spans="1:1" x14ac:dyDescent="0.2">
      <c r="A815" s="334"/>
    </row>
    <row r="816" spans="1:1" x14ac:dyDescent="0.2">
      <c r="A816" s="334"/>
    </row>
    <row r="817" spans="1:1" x14ac:dyDescent="0.2">
      <c r="A817" s="334"/>
    </row>
    <row r="818" spans="1:1" x14ac:dyDescent="0.2">
      <c r="A818" s="334"/>
    </row>
    <row r="819" spans="1:1" x14ac:dyDescent="0.2">
      <c r="A819" s="334"/>
    </row>
    <row r="820" spans="1:1" x14ac:dyDescent="0.2">
      <c r="A820" s="334"/>
    </row>
    <row r="821" spans="1:1" x14ac:dyDescent="0.2">
      <c r="A821" s="334"/>
    </row>
    <row r="822" spans="1:1" x14ac:dyDescent="0.2">
      <c r="A822" s="334"/>
    </row>
    <row r="823" spans="1:1" x14ac:dyDescent="0.2">
      <c r="A823" s="334"/>
    </row>
    <row r="824" spans="1:1" x14ac:dyDescent="0.2">
      <c r="A824" s="334"/>
    </row>
    <row r="825" spans="1:1" x14ac:dyDescent="0.2">
      <c r="A825" s="334"/>
    </row>
    <row r="826" spans="1:1" x14ac:dyDescent="0.2">
      <c r="A826" s="334"/>
    </row>
    <row r="827" spans="1:1" x14ac:dyDescent="0.2">
      <c r="A827" s="334"/>
    </row>
    <row r="828" spans="1:1" x14ac:dyDescent="0.2">
      <c r="A828" s="334"/>
    </row>
    <row r="829" spans="1:1" x14ac:dyDescent="0.2">
      <c r="A829" s="334"/>
    </row>
    <row r="830" spans="1:1" x14ac:dyDescent="0.2">
      <c r="A830" s="334"/>
    </row>
    <row r="831" spans="1:1" x14ac:dyDescent="0.2">
      <c r="A831" s="334"/>
    </row>
    <row r="832" spans="1:1" x14ac:dyDescent="0.2">
      <c r="A832" s="334"/>
    </row>
    <row r="833" spans="1:1" x14ac:dyDescent="0.2">
      <c r="A833" s="334"/>
    </row>
    <row r="834" spans="1:1" x14ac:dyDescent="0.2">
      <c r="A834" s="334"/>
    </row>
    <row r="835" spans="1:1" x14ac:dyDescent="0.2">
      <c r="A835" s="334"/>
    </row>
    <row r="836" spans="1:1" x14ac:dyDescent="0.2">
      <c r="A836" s="334"/>
    </row>
    <row r="837" spans="1:1" x14ac:dyDescent="0.2">
      <c r="A837" s="334"/>
    </row>
    <row r="838" spans="1:1" x14ac:dyDescent="0.2">
      <c r="A838" s="334"/>
    </row>
    <row r="839" spans="1:1" x14ac:dyDescent="0.2">
      <c r="A839" s="334"/>
    </row>
    <row r="840" spans="1:1" x14ac:dyDescent="0.2">
      <c r="A840" s="334"/>
    </row>
    <row r="841" spans="1:1" x14ac:dyDescent="0.2">
      <c r="A841" s="334"/>
    </row>
    <row r="842" spans="1:1" x14ac:dyDescent="0.2">
      <c r="A842" s="334"/>
    </row>
    <row r="843" spans="1:1" x14ac:dyDescent="0.2">
      <c r="A843" s="334"/>
    </row>
    <row r="844" spans="1:1" x14ac:dyDescent="0.2">
      <c r="A844" s="334"/>
    </row>
    <row r="845" spans="1:1" x14ac:dyDescent="0.2">
      <c r="A845" s="334"/>
    </row>
    <row r="846" spans="1:1" x14ac:dyDescent="0.2">
      <c r="A846" s="334"/>
    </row>
    <row r="847" spans="1:1" x14ac:dyDescent="0.2">
      <c r="A847" s="334"/>
    </row>
    <row r="848" spans="1:1" x14ac:dyDescent="0.2">
      <c r="A848" s="334"/>
    </row>
    <row r="849" spans="1:1" x14ac:dyDescent="0.2">
      <c r="A849" s="334"/>
    </row>
    <row r="850" spans="1:1" x14ac:dyDescent="0.2">
      <c r="A850" s="334"/>
    </row>
    <row r="851" spans="1:1" x14ac:dyDescent="0.2">
      <c r="A851" s="334"/>
    </row>
    <row r="852" spans="1:1" x14ac:dyDescent="0.2">
      <c r="A852" s="334"/>
    </row>
    <row r="853" spans="1:1" x14ac:dyDescent="0.2">
      <c r="A853" s="334"/>
    </row>
    <row r="854" spans="1:1" x14ac:dyDescent="0.2">
      <c r="A854" s="334"/>
    </row>
    <row r="855" spans="1:1" x14ac:dyDescent="0.2">
      <c r="A855" s="334"/>
    </row>
    <row r="856" spans="1:1" x14ac:dyDescent="0.2">
      <c r="A856" s="334"/>
    </row>
    <row r="857" spans="1:1" x14ac:dyDescent="0.2">
      <c r="A857" s="334"/>
    </row>
    <row r="858" spans="1:1" x14ac:dyDescent="0.2">
      <c r="A858" s="334"/>
    </row>
    <row r="859" spans="1:1" x14ac:dyDescent="0.2">
      <c r="A859" s="334"/>
    </row>
    <row r="860" spans="1:1" x14ac:dyDescent="0.2">
      <c r="A860" s="334"/>
    </row>
    <row r="861" spans="1:1" x14ac:dyDescent="0.2">
      <c r="A861" s="334"/>
    </row>
    <row r="862" spans="1:1" x14ac:dyDescent="0.2">
      <c r="A862" s="334"/>
    </row>
    <row r="863" spans="1:1" x14ac:dyDescent="0.2">
      <c r="A863" s="334"/>
    </row>
    <row r="864" spans="1:1" x14ac:dyDescent="0.2">
      <c r="A864" s="334"/>
    </row>
    <row r="865" spans="1:1" x14ac:dyDescent="0.2">
      <c r="A865" s="334"/>
    </row>
    <row r="866" spans="1:1" x14ac:dyDescent="0.2">
      <c r="A866" s="334"/>
    </row>
    <row r="867" spans="1:1" x14ac:dyDescent="0.2">
      <c r="A867" s="334"/>
    </row>
    <row r="868" spans="1:1" x14ac:dyDescent="0.2">
      <c r="A868" s="334"/>
    </row>
    <row r="869" spans="1:1" x14ac:dyDescent="0.2">
      <c r="A869" s="334"/>
    </row>
    <row r="870" spans="1:1" x14ac:dyDescent="0.2">
      <c r="A870" s="334"/>
    </row>
    <row r="871" spans="1:1" x14ac:dyDescent="0.2">
      <c r="A871" s="334"/>
    </row>
    <row r="872" spans="1:1" x14ac:dyDescent="0.2">
      <c r="A872" s="334"/>
    </row>
    <row r="873" spans="1:1" x14ac:dyDescent="0.2">
      <c r="A873" s="334"/>
    </row>
    <row r="874" spans="1:1" x14ac:dyDescent="0.2">
      <c r="A874" s="334"/>
    </row>
    <row r="875" spans="1:1" x14ac:dyDescent="0.2">
      <c r="A875" s="334"/>
    </row>
    <row r="876" spans="1:1" x14ac:dyDescent="0.2">
      <c r="A876" s="334"/>
    </row>
    <row r="877" spans="1:1" x14ac:dyDescent="0.2">
      <c r="A877" s="334"/>
    </row>
    <row r="878" spans="1:1" x14ac:dyDescent="0.2">
      <c r="A878" s="334"/>
    </row>
    <row r="879" spans="1:1" x14ac:dyDescent="0.2">
      <c r="A879" s="334"/>
    </row>
    <row r="880" spans="1:1" x14ac:dyDescent="0.2">
      <c r="A880" s="334"/>
    </row>
    <row r="881" spans="1:1" x14ac:dyDescent="0.2">
      <c r="A881" s="334"/>
    </row>
    <row r="882" spans="1:1" x14ac:dyDescent="0.2">
      <c r="A882" s="334"/>
    </row>
    <row r="883" spans="1:1" x14ac:dyDescent="0.2">
      <c r="A883" s="334"/>
    </row>
    <row r="884" spans="1:1" x14ac:dyDescent="0.2">
      <c r="A884" s="334"/>
    </row>
    <row r="885" spans="1:1" x14ac:dyDescent="0.2">
      <c r="A885" s="334"/>
    </row>
    <row r="886" spans="1:1" x14ac:dyDescent="0.2">
      <c r="A886" s="334"/>
    </row>
    <row r="887" spans="1:1" x14ac:dyDescent="0.2">
      <c r="A887" s="334"/>
    </row>
    <row r="888" spans="1:1" x14ac:dyDescent="0.2">
      <c r="A888" s="334"/>
    </row>
    <row r="889" spans="1:1" x14ac:dyDescent="0.2">
      <c r="A889" s="334"/>
    </row>
    <row r="890" spans="1:1" x14ac:dyDescent="0.2">
      <c r="A890" s="334"/>
    </row>
    <row r="891" spans="1:1" x14ac:dyDescent="0.2">
      <c r="A891" s="334"/>
    </row>
    <row r="892" spans="1:1" x14ac:dyDescent="0.2">
      <c r="A892" s="334"/>
    </row>
    <row r="893" spans="1:1" x14ac:dyDescent="0.2">
      <c r="A893" s="334"/>
    </row>
    <row r="894" spans="1:1" x14ac:dyDescent="0.2">
      <c r="A894" s="334"/>
    </row>
    <row r="895" spans="1:1" x14ac:dyDescent="0.2">
      <c r="A895" s="334"/>
    </row>
    <row r="896" spans="1:1" x14ac:dyDescent="0.2">
      <c r="A896" s="334"/>
    </row>
    <row r="897" spans="1:1" x14ac:dyDescent="0.2">
      <c r="A897" s="334"/>
    </row>
    <row r="898" spans="1:1" x14ac:dyDescent="0.2">
      <c r="A898" s="334"/>
    </row>
    <row r="899" spans="1:1" x14ac:dyDescent="0.2">
      <c r="A899" s="334"/>
    </row>
    <row r="900" spans="1:1" x14ac:dyDescent="0.2">
      <c r="A900" s="334"/>
    </row>
    <row r="901" spans="1:1" x14ac:dyDescent="0.2">
      <c r="A901" s="334"/>
    </row>
    <row r="902" spans="1:1" x14ac:dyDescent="0.2">
      <c r="A902" s="334"/>
    </row>
    <row r="903" spans="1:1" x14ac:dyDescent="0.2">
      <c r="A903" s="334"/>
    </row>
    <row r="904" spans="1:1" x14ac:dyDescent="0.2">
      <c r="A904" s="334"/>
    </row>
    <row r="905" spans="1:1" x14ac:dyDescent="0.2">
      <c r="A905" s="334"/>
    </row>
    <row r="906" spans="1:1" x14ac:dyDescent="0.2">
      <c r="A906" s="334"/>
    </row>
    <row r="907" spans="1:1" x14ac:dyDescent="0.2">
      <c r="A907" s="334"/>
    </row>
    <row r="908" spans="1:1" x14ac:dyDescent="0.2">
      <c r="A908" s="334"/>
    </row>
    <row r="909" spans="1:1" x14ac:dyDescent="0.2">
      <c r="A909" s="334"/>
    </row>
    <row r="910" spans="1:1" x14ac:dyDescent="0.2">
      <c r="A910" s="334"/>
    </row>
    <row r="911" spans="1:1" x14ac:dyDescent="0.2">
      <c r="A911" s="334"/>
    </row>
    <row r="912" spans="1:1" x14ac:dyDescent="0.2">
      <c r="A912" s="334"/>
    </row>
    <row r="913" spans="1:1" x14ac:dyDescent="0.2">
      <c r="A913" s="334"/>
    </row>
    <row r="914" spans="1:1" x14ac:dyDescent="0.2">
      <c r="A914" s="334"/>
    </row>
    <row r="915" spans="1:1" x14ac:dyDescent="0.2">
      <c r="A915" s="334"/>
    </row>
    <row r="916" spans="1:1" x14ac:dyDescent="0.2">
      <c r="A916" s="334"/>
    </row>
    <row r="917" spans="1:1" x14ac:dyDescent="0.2">
      <c r="A917" s="334"/>
    </row>
    <row r="918" spans="1:1" x14ac:dyDescent="0.2">
      <c r="A918" s="334"/>
    </row>
    <row r="919" spans="1:1" x14ac:dyDescent="0.2">
      <c r="A919" s="334"/>
    </row>
    <row r="920" spans="1:1" x14ac:dyDescent="0.2">
      <c r="A920" s="334"/>
    </row>
    <row r="921" spans="1:1" x14ac:dyDescent="0.2">
      <c r="A921" s="334"/>
    </row>
    <row r="922" spans="1:1" x14ac:dyDescent="0.2">
      <c r="A922" s="334"/>
    </row>
    <row r="923" spans="1:1" x14ac:dyDescent="0.2">
      <c r="A923" s="334"/>
    </row>
    <row r="924" spans="1:1" x14ac:dyDescent="0.2">
      <c r="A924" s="334"/>
    </row>
    <row r="925" spans="1:1" x14ac:dyDescent="0.2">
      <c r="A925" s="334"/>
    </row>
    <row r="926" spans="1:1" x14ac:dyDescent="0.2">
      <c r="A926" s="334"/>
    </row>
    <row r="927" spans="1:1" x14ac:dyDescent="0.2">
      <c r="A927" s="334"/>
    </row>
    <row r="928" spans="1:1" x14ac:dyDescent="0.2">
      <c r="A928" s="334"/>
    </row>
    <row r="929" spans="1:1" x14ac:dyDescent="0.2">
      <c r="A929" s="334"/>
    </row>
    <row r="930" spans="1:1" x14ac:dyDescent="0.2">
      <c r="A930" s="334"/>
    </row>
    <row r="931" spans="1:1" x14ac:dyDescent="0.2">
      <c r="A931" s="334"/>
    </row>
    <row r="932" spans="1:1" x14ac:dyDescent="0.2">
      <c r="A932" s="334"/>
    </row>
    <row r="933" spans="1:1" x14ac:dyDescent="0.2">
      <c r="A933" s="334"/>
    </row>
    <row r="934" spans="1:1" x14ac:dyDescent="0.2">
      <c r="A934" s="334"/>
    </row>
    <row r="935" spans="1:1" x14ac:dyDescent="0.2">
      <c r="A935" s="334"/>
    </row>
    <row r="936" spans="1:1" x14ac:dyDescent="0.2">
      <c r="A936" s="334"/>
    </row>
    <row r="937" spans="1:1" x14ac:dyDescent="0.2">
      <c r="A937" s="334"/>
    </row>
    <row r="938" spans="1:1" x14ac:dyDescent="0.2">
      <c r="A938" s="334"/>
    </row>
    <row r="939" spans="1:1" x14ac:dyDescent="0.2">
      <c r="A939" s="334"/>
    </row>
    <row r="940" spans="1:1" x14ac:dyDescent="0.2">
      <c r="A940" s="334"/>
    </row>
    <row r="941" spans="1:1" x14ac:dyDescent="0.2">
      <c r="A941" s="334"/>
    </row>
    <row r="942" spans="1:1" x14ac:dyDescent="0.2">
      <c r="A942" s="334"/>
    </row>
    <row r="943" spans="1:1" x14ac:dyDescent="0.2">
      <c r="A943" s="334"/>
    </row>
    <row r="944" spans="1:1" x14ac:dyDescent="0.2">
      <c r="A944" s="334"/>
    </row>
    <row r="945" spans="1:1" x14ac:dyDescent="0.2">
      <c r="A945" s="334"/>
    </row>
    <row r="946" spans="1:1" x14ac:dyDescent="0.2">
      <c r="A946" s="334"/>
    </row>
    <row r="947" spans="1:1" x14ac:dyDescent="0.2">
      <c r="A947" s="334"/>
    </row>
    <row r="948" spans="1:1" x14ac:dyDescent="0.2">
      <c r="A948" s="334"/>
    </row>
    <row r="949" spans="1:1" x14ac:dyDescent="0.2">
      <c r="A949" s="334"/>
    </row>
    <row r="950" spans="1:1" x14ac:dyDescent="0.2">
      <c r="A950" s="334"/>
    </row>
    <row r="951" spans="1:1" x14ac:dyDescent="0.2">
      <c r="A951" s="334"/>
    </row>
    <row r="952" spans="1:1" x14ac:dyDescent="0.2">
      <c r="A952" s="334"/>
    </row>
    <row r="953" spans="1:1" x14ac:dyDescent="0.2">
      <c r="A953" s="334"/>
    </row>
    <row r="954" spans="1:1" x14ac:dyDescent="0.2">
      <c r="A954" s="334"/>
    </row>
    <row r="955" spans="1:1" x14ac:dyDescent="0.2">
      <c r="A955" s="334"/>
    </row>
    <row r="956" spans="1:1" x14ac:dyDescent="0.2">
      <c r="A956" s="334"/>
    </row>
    <row r="957" spans="1:1" x14ac:dyDescent="0.2">
      <c r="A957" s="334"/>
    </row>
    <row r="958" spans="1:1" x14ac:dyDescent="0.2">
      <c r="A958" s="334"/>
    </row>
    <row r="959" spans="1:1" x14ac:dyDescent="0.2">
      <c r="A959" s="334"/>
    </row>
    <row r="960" spans="1:1" x14ac:dyDescent="0.2">
      <c r="A960" s="334"/>
    </row>
    <row r="961" spans="1:1" x14ac:dyDescent="0.2">
      <c r="A961" s="334"/>
    </row>
    <row r="962" spans="1:1" x14ac:dyDescent="0.2">
      <c r="A962" s="334"/>
    </row>
    <row r="963" spans="1:1" x14ac:dyDescent="0.2">
      <c r="A963" s="334"/>
    </row>
    <row r="964" spans="1:1" x14ac:dyDescent="0.2">
      <c r="A964" s="334"/>
    </row>
    <row r="965" spans="1:1" x14ac:dyDescent="0.2">
      <c r="A965" s="334"/>
    </row>
    <row r="966" spans="1:1" x14ac:dyDescent="0.2">
      <c r="A966" s="334"/>
    </row>
    <row r="967" spans="1:1" x14ac:dyDescent="0.2">
      <c r="A967" s="334"/>
    </row>
    <row r="968" spans="1:1" x14ac:dyDescent="0.2">
      <c r="A968" s="334"/>
    </row>
    <row r="969" spans="1:1" x14ac:dyDescent="0.2">
      <c r="A969" s="334"/>
    </row>
    <row r="970" spans="1:1" x14ac:dyDescent="0.2">
      <c r="A970" s="334"/>
    </row>
    <row r="971" spans="1:1" x14ac:dyDescent="0.2">
      <c r="A971" s="334"/>
    </row>
    <row r="972" spans="1:1" x14ac:dyDescent="0.2">
      <c r="A972" s="334"/>
    </row>
    <row r="973" spans="1:1" x14ac:dyDescent="0.2">
      <c r="A973" s="334"/>
    </row>
    <row r="974" spans="1:1" x14ac:dyDescent="0.2">
      <c r="A974" s="334"/>
    </row>
    <row r="975" spans="1:1" x14ac:dyDescent="0.2">
      <c r="A975" s="334"/>
    </row>
    <row r="976" spans="1:1" x14ac:dyDescent="0.2">
      <c r="A976" s="334"/>
    </row>
    <row r="977" spans="1:1" x14ac:dyDescent="0.2">
      <c r="A977" s="334"/>
    </row>
    <row r="978" spans="1:1" x14ac:dyDescent="0.2">
      <c r="A978" s="334"/>
    </row>
    <row r="979" spans="1:1" x14ac:dyDescent="0.2">
      <c r="A979" s="334"/>
    </row>
    <row r="980" spans="1:1" x14ac:dyDescent="0.2">
      <c r="A980" s="334"/>
    </row>
    <row r="981" spans="1:1" x14ac:dyDescent="0.2">
      <c r="A981" s="334"/>
    </row>
    <row r="982" spans="1:1" x14ac:dyDescent="0.2">
      <c r="A982" s="334"/>
    </row>
    <row r="983" spans="1:1" x14ac:dyDescent="0.2">
      <c r="A983" s="334"/>
    </row>
    <row r="984" spans="1:1" x14ac:dyDescent="0.2">
      <c r="A984" s="334"/>
    </row>
    <row r="985" spans="1:1" x14ac:dyDescent="0.2">
      <c r="A985" s="334"/>
    </row>
    <row r="986" spans="1:1" x14ac:dyDescent="0.2">
      <c r="A986" s="334"/>
    </row>
    <row r="987" spans="1:1" x14ac:dyDescent="0.2">
      <c r="A987" s="334"/>
    </row>
    <row r="988" spans="1:1" x14ac:dyDescent="0.2">
      <c r="A988" s="334"/>
    </row>
    <row r="989" spans="1:1" x14ac:dyDescent="0.2">
      <c r="A989" s="334"/>
    </row>
    <row r="990" spans="1:1" x14ac:dyDescent="0.2">
      <c r="A990" s="334"/>
    </row>
    <row r="991" spans="1:1" x14ac:dyDescent="0.2">
      <c r="A991" s="334"/>
    </row>
    <row r="992" spans="1:1" x14ac:dyDescent="0.2">
      <c r="A992" s="334"/>
    </row>
    <row r="993" spans="1:1" x14ac:dyDescent="0.2">
      <c r="A993" s="334"/>
    </row>
    <row r="994" spans="1:1" x14ac:dyDescent="0.2">
      <c r="A994" s="334"/>
    </row>
    <row r="995" spans="1:1" x14ac:dyDescent="0.2">
      <c r="A995" s="334"/>
    </row>
    <row r="996" spans="1:1" x14ac:dyDescent="0.2">
      <c r="A996" s="334"/>
    </row>
    <row r="997" spans="1:1" x14ac:dyDescent="0.2">
      <c r="A997" s="334"/>
    </row>
    <row r="998" spans="1:1" x14ac:dyDescent="0.2">
      <c r="A998" s="334"/>
    </row>
    <row r="999" spans="1:1" x14ac:dyDescent="0.2">
      <c r="A999" s="334"/>
    </row>
    <row r="1000" spans="1:1" x14ac:dyDescent="0.2">
      <c r="A1000" s="334"/>
    </row>
    <row r="1001" spans="1:1" x14ac:dyDescent="0.2">
      <c r="A1001" s="334"/>
    </row>
    <row r="1002" spans="1:1" x14ac:dyDescent="0.2">
      <c r="A1002" s="334"/>
    </row>
    <row r="1003" spans="1:1" x14ac:dyDescent="0.2">
      <c r="A1003" s="334"/>
    </row>
    <row r="1004" spans="1:1" x14ac:dyDescent="0.2">
      <c r="A1004" s="334"/>
    </row>
    <row r="1005" spans="1:1" x14ac:dyDescent="0.2">
      <c r="A1005" s="334"/>
    </row>
    <row r="1006" spans="1:1" x14ac:dyDescent="0.2">
      <c r="A1006" s="334"/>
    </row>
    <row r="1007" spans="1:1" x14ac:dyDescent="0.2">
      <c r="A1007" s="334"/>
    </row>
    <row r="1008" spans="1:1" x14ac:dyDescent="0.2">
      <c r="A1008" s="334"/>
    </row>
    <row r="1009" spans="1:1" x14ac:dyDescent="0.2">
      <c r="A1009" s="334"/>
    </row>
    <row r="1010" spans="1:1" x14ac:dyDescent="0.2">
      <c r="A1010" s="334"/>
    </row>
    <row r="1011" spans="1:1" x14ac:dyDescent="0.2">
      <c r="A1011" s="334"/>
    </row>
    <row r="1012" spans="1:1" x14ac:dyDescent="0.2">
      <c r="A1012" s="334"/>
    </row>
    <row r="1013" spans="1:1" x14ac:dyDescent="0.2">
      <c r="A1013" s="334"/>
    </row>
    <row r="1014" spans="1:1" x14ac:dyDescent="0.2">
      <c r="A1014" s="334"/>
    </row>
    <row r="1015" spans="1:1" x14ac:dyDescent="0.2">
      <c r="A1015" s="334"/>
    </row>
    <row r="1016" spans="1:1" x14ac:dyDescent="0.2">
      <c r="A1016" s="334"/>
    </row>
    <row r="1017" spans="1:1" x14ac:dyDescent="0.2">
      <c r="A1017" s="334"/>
    </row>
    <row r="1018" spans="1:1" x14ac:dyDescent="0.2">
      <c r="A1018" s="334"/>
    </row>
    <row r="1019" spans="1:1" x14ac:dyDescent="0.2">
      <c r="A1019" s="334"/>
    </row>
    <row r="1020" spans="1:1" x14ac:dyDescent="0.2">
      <c r="A1020" s="334"/>
    </row>
    <row r="1021" spans="1:1" x14ac:dyDescent="0.2">
      <c r="A1021" s="334"/>
    </row>
    <row r="1022" spans="1:1" x14ac:dyDescent="0.2">
      <c r="A1022" s="334"/>
    </row>
    <row r="1023" spans="1:1" x14ac:dyDescent="0.2">
      <c r="A1023" s="334"/>
    </row>
    <row r="1024" spans="1:1" x14ac:dyDescent="0.2">
      <c r="A1024" s="334"/>
    </row>
    <row r="1025" spans="1:1" x14ac:dyDescent="0.2">
      <c r="A1025" s="334"/>
    </row>
    <row r="1026" spans="1:1" x14ac:dyDescent="0.2">
      <c r="A1026" s="334"/>
    </row>
    <row r="1027" spans="1:1" x14ac:dyDescent="0.2">
      <c r="A1027" s="334"/>
    </row>
    <row r="1028" spans="1:1" x14ac:dyDescent="0.2">
      <c r="A1028" s="334"/>
    </row>
    <row r="1029" spans="1:1" x14ac:dyDescent="0.2">
      <c r="A1029" s="334"/>
    </row>
    <row r="1030" spans="1:1" x14ac:dyDescent="0.2">
      <c r="A1030" s="334"/>
    </row>
    <row r="1031" spans="1:1" x14ac:dyDescent="0.2">
      <c r="A1031" s="334"/>
    </row>
    <row r="1032" spans="1:1" x14ac:dyDescent="0.2">
      <c r="A1032" s="334"/>
    </row>
    <row r="1033" spans="1:1" x14ac:dyDescent="0.2">
      <c r="A1033" s="334"/>
    </row>
    <row r="1034" spans="1:1" x14ac:dyDescent="0.2">
      <c r="A1034" s="334"/>
    </row>
    <row r="1035" spans="1:1" x14ac:dyDescent="0.2">
      <c r="A1035" s="334"/>
    </row>
    <row r="1036" spans="1:1" x14ac:dyDescent="0.2">
      <c r="A1036" s="334"/>
    </row>
  </sheetData>
  <mergeCells count="3">
    <mergeCell ref="B13:C13"/>
    <mergeCell ref="B7:C7"/>
    <mergeCell ref="B8:C8"/>
  </mergeCells>
  <phoneticPr fontId="4" type="noConversion"/>
  <pageMargins left="0.47" right="0.25" top="0.32" bottom="1" header="0.17" footer="0.5"/>
  <pageSetup scale="8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A16" workbookViewId="0">
      <selection activeCell="D29" sqref="D29"/>
    </sheetView>
  </sheetViews>
  <sheetFormatPr defaultRowHeight="12.75" x14ac:dyDescent="0.2"/>
  <cols>
    <col min="3" max="3" width="36.42578125" bestFit="1" customWidth="1"/>
    <col min="4" max="4" width="20.140625" bestFit="1" customWidth="1"/>
    <col min="5" max="5" width="19.7109375" bestFit="1" customWidth="1"/>
    <col min="6" max="6" width="19.140625" bestFit="1" customWidth="1"/>
    <col min="7" max="7" width="17.5703125" bestFit="1" customWidth="1"/>
    <col min="8" max="8" width="18.7109375" bestFit="1" customWidth="1"/>
    <col min="9" max="9" width="10.5703125" customWidth="1"/>
    <col min="10" max="12" width="3.140625" customWidth="1"/>
  </cols>
  <sheetData>
    <row r="1" spans="1:11" x14ac:dyDescent="0.2">
      <c r="D1" s="239" t="s">
        <v>3</v>
      </c>
      <c r="E1" s="239" t="s">
        <v>4</v>
      </c>
      <c r="F1" s="239" t="s">
        <v>76</v>
      </c>
      <c r="G1" s="239" t="s">
        <v>115</v>
      </c>
      <c r="H1" s="239" t="s">
        <v>114</v>
      </c>
      <c r="I1" s="239"/>
      <c r="J1" s="239"/>
    </row>
    <row r="2" spans="1:11" x14ac:dyDescent="0.2">
      <c r="F2" s="3" t="s">
        <v>482</v>
      </c>
      <c r="H2" s="3" t="s">
        <v>506</v>
      </c>
    </row>
    <row r="3" spans="1:11" x14ac:dyDescent="0.2">
      <c r="A3" s="8"/>
      <c r="B3" s="8" t="s">
        <v>231</v>
      </c>
      <c r="C3" s="8"/>
      <c r="D3" s="323">
        <v>42369</v>
      </c>
      <c r="E3" s="92">
        <v>2016</v>
      </c>
      <c r="F3" s="323" t="s">
        <v>699</v>
      </c>
      <c r="G3" s="92">
        <v>2017</v>
      </c>
      <c r="H3" s="323" t="s">
        <v>700</v>
      </c>
      <c r="I3" s="323"/>
    </row>
    <row r="4" spans="1:11" ht="13.5" thickBot="1" x14ac:dyDescent="0.25">
      <c r="A4" s="8"/>
      <c r="B4" s="8"/>
      <c r="C4" s="8"/>
      <c r="D4" s="324" t="s">
        <v>77</v>
      </c>
      <c r="E4" s="324" t="s">
        <v>389</v>
      </c>
      <c r="F4" s="324" t="s">
        <v>77</v>
      </c>
      <c r="G4" s="324" t="s">
        <v>389</v>
      </c>
      <c r="H4" s="324" t="s">
        <v>77</v>
      </c>
      <c r="I4" s="92"/>
    </row>
    <row r="5" spans="1:11" x14ac:dyDescent="0.2">
      <c r="A5" s="8"/>
      <c r="B5" s="8" t="s">
        <v>7</v>
      </c>
      <c r="C5" s="8"/>
    </row>
    <row r="6" spans="1:11" x14ac:dyDescent="0.2">
      <c r="A6" s="8">
        <v>1</v>
      </c>
      <c r="B6" s="8" t="s">
        <v>8</v>
      </c>
      <c r="C6" s="8" t="s">
        <v>9</v>
      </c>
      <c r="D6" s="325">
        <v>69625.960000000006</v>
      </c>
      <c r="E6" s="325">
        <v>0</v>
      </c>
      <c r="F6" s="325">
        <f>D6+E6</f>
        <v>69625.960000000006</v>
      </c>
      <c r="G6" s="325">
        <v>0</v>
      </c>
      <c r="H6" s="325">
        <f>F6+G6</f>
        <v>69625.960000000006</v>
      </c>
      <c r="I6" s="325"/>
    </row>
    <row r="7" spans="1:11" x14ac:dyDescent="0.2">
      <c r="A7" s="8">
        <v>2</v>
      </c>
      <c r="B7" s="8" t="s">
        <v>10</v>
      </c>
      <c r="C7" s="8" t="s">
        <v>11</v>
      </c>
      <c r="D7" s="325">
        <v>6266900.6900000004</v>
      </c>
      <c r="E7" s="325">
        <v>0</v>
      </c>
      <c r="F7" s="325">
        <f t="shared" ref="F7:F34" si="0">D7+E7</f>
        <v>6266900.6900000004</v>
      </c>
      <c r="G7" s="325">
        <v>0</v>
      </c>
      <c r="H7" s="325">
        <f>F7+G7</f>
        <v>6266900.6900000004</v>
      </c>
      <c r="I7" s="325"/>
    </row>
    <row r="8" spans="1:11" x14ac:dyDescent="0.2">
      <c r="A8" s="8">
        <v>3</v>
      </c>
      <c r="B8" s="8" t="s">
        <v>12</v>
      </c>
      <c r="C8" s="8" t="s">
        <v>13</v>
      </c>
      <c r="D8" s="325">
        <v>1437567.99</v>
      </c>
      <c r="E8" s="325">
        <v>0</v>
      </c>
      <c r="F8" s="325">
        <f t="shared" si="0"/>
        <v>1437567.99</v>
      </c>
      <c r="G8" s="325">
        <v>0</v>
      </c>
      <c r="H8" s="325">
        <f>F8+G8</f>
        <v>1437567.99</v>
      </c>
      <c r="I8" s="325"/>
    </row>
    <row r="9" spans="1:11" x14ac:dyDescent="0.2">
      <c r="A9" s="8">
        <v>4</v>
      </c>
      <c r="B9" s="8" t="s">
        <v>14</v>
      </c>
      <c r="C9" s="8" t="s">
        <v>15</v>
      </c>
      <c r="D9" s="325">
        <v>52175293.810000002</v>
      </c>
      <c r="E9" s="325">
        <v>0</v>
      </c>
      <c r="F9" s="325">
        <f t="shared" si="0"/>
        <v>52175293.810000002</v>
      </c>
      <c r="G9" s="325">
        <v>0</v>
      </c>
      <c r="H9" s="325">
        <f>F9+G9</f>
        <v>52175293.810000002</v>
      </c>
      <c r="I9" s="17"/>
      <c r="J9" s="8"/>
      <c r="K9" s="8"/>
    </row>
    <row r="10" spans="1:11" x14ac:dyDescent="0.2">
      <c r="A10" s="8">
        <v>5</v>
      </c>
      <c r="B10" s="8" t="s">
        <v>16</v>
      </c>
      <c r="C10" s="8" t="s">
        <v>17</v>
      </c>
      <c r="D10" s="325">
        <v>17216356.050000001</v>
      </c>
      <c r="E10" s="325">
        <v>0</v>
      </c>
      <c r="F10" s="325">
        <f t="shared" si="0"/>
        <v>17216356.050000001</v>
      </c>
      <c r="G10" s="325">
        <v>0</v>
      </c>
      <c r="H10" s="325">
        <f t="shared" ref="H10:H23" si="1">F10+G10</f>
        <v>17216356.050000001</v>
      </c>
      <c r="I10" s="17"/>
      <c r="J10" s="8"/>
      <c r="K10" s="8"/>
    </row>
    <row r="11" spans="1:11" x14ac:dyDescent="0.2">
      <c r="A11" s="8">
        <v>6</v>
      </c>
      <c r="B11" s="8" t="s">
        <v>18</v>
      </c>
      <c r="C11" s="8" t="s">
        <v>19</v>
      </c>
      <c r="D11" s="325">
        <v>2693816.12</v>
      </c>
      <c r="E11" s="325">
        <v>0</v>
      </c>
      <c r="F11" s="325">
        <f t="shared" si="0"/>
        <v>2693816.12</v>
      </c>
      <c r="G11" s="325">
        <v>0</v>
      </c>
      <c r="H11" s="325">
        <f t="shared" si="1"/>
        <v>2693816.12</v>
      </c>
      <c r="I11" s="17"/>
      <c r="J11" s="8"/>
      <c r="K11" s="8"/>
    </row>
    <row r="12" spans="1:11" x14ac:dyDescent="0.2">
      <c r="A12" s="8">
        <v>7</v>
      </c>
      <c r="B12" s="8" t="s">
        <v>20</v>
      </c>
      <c r="C12" s="8" t="s">
        <v>21</v>
      </c>
      <c r="D12" s="325">
        <v>57014.71</v>
      </c>
      <c r="E12" s="325">
        <v>0</v>
      </c>
      <c r="F12" s="325">
        <f t="shared" si="0"/>
        <v>57014.71</v>
      </c>
      <c r="G12" s="325">
        <v>0</v>
      </c>
      <c r="H12" s="325">
        <f t="shared" si="1"/>
        <v>57014.71</v>
      </c>
      <c r="I12" s="17"/>
      <c r="J12" s="8"/>
      <c r="K12" s="8"/>
    </row>
    <row r="13" spans="1:11" x14ac:dyDescent="0.2">
      <c r="A13" s="8">
        <v>8</v>
      </c>
      <c r="B13" s="8" t="s">
        <v>22</v>
      </c>
      <c r="C13" s="8" t="s">
        <v>23</v>
      </c>
      <c r="D13" s="325">
        <v>121186.63</v>
      </c>
      <c r="E13" s="325">
        <v>0</v>
      </c>
      <c r="F13" s="325">
        <f t="shared" si="0"/>
        <v>121186.63</v>
      </c>
      <c r="G13" s="325">
        <v>0</v>
      </c>
      <c r="H13" s="325">
        <f>F13+G13</f>
        <v>121186.63</v>
      </c>
      <c r="I13" s="17"/>
      <c r="J13" s="8"/>
      <c r="K13" s="8"/>
    </row>
    <row r="14" spans="1:11" x14ac:dyDescent="0.2">
      <c r="A14" s="8">
        <v>9</v>
      </c>
      <c r="B14" s="8" t="s">
        <v>25</v>
      </c>
      <c r="C14" s="8" t="s">
        <v>11</v>
      </c>
      <c r="D14" s="325">
        <v>17974623.739999998</v>
      </c>
      <c r="E14" s="325">
        <v>0</v>
      </c>
      <c r="F14" s="325">
        <f t="shared" si="0"/>
        <v>17974623.739999998</v>
      </c>
      <c r="G14" s="325">
        <v>0</v>
      </c>
      <c r="H14" s="325">
        <f>F14+G14</f>
        <v>17974623.739999998</v>
      </c>
      <c r="I14" s="17"/>
      <c r="J14" s="8"/>
      <c r="K14" s="8"/>
    </row>
    <row r="15" spans="1:11" x14ac:dyDescent="0.2">
      <c r="A15" s="8">
        <v>10</v>
      </c>
      <c r="B15" s="8" t="s">
        <v>29</v>
      </c>
      <c r="C15" s="8" t="s">
        <v>30</v>
      </c>
      <c r="D15" s="325">
        <v>16147140.23</v>
      </c>
      <c r="E15" s="325">
        <v>0</v>
      </c>
      <c r="F15" s="325">
        <f t="shared" si="0"/>
        <v>16147140.23</v>
      </c>
      <c r="G15" s="325">
        <v>0</v>
      </c>
      <c r="H15" s="325">
        <f>F15+G15</f>
        <v>16147140.23</v>
      </c>
      <c r="I15" s="17"/>
      <c r="J15" s="8"/>
      <c r="K15" s="8"/>
    </row>
    <row r="16" spans="1:11" x14ac:dyDescent="0.2">
      <c r="A16" s="8">
        <v>11</v>
      </c>
      <c r="B16" s="8" t="s">
        <v>31</v>
      </c>
      <c r="C16" s="8" t="s">
        <v>32</v>
      </c>
      <c r="D16" s="325">
        <v>1356777666.8499999</v>
      </c>
      <c r="E16" s="325">
        <v>149434113.93721706</v>
      </c>
      <c r="F16" s="325">
        <f t="shared" si="0"/>
        <v>1506211780.7872169</v>
      </c>
      <c r="G16" s="325">
        <v>133050678.85145643</v>
      </c>
      <c r="H16" s="325">
        <f>F16+G16</f>
        <v>1639262459.6386733</v>
      </c>
      <c r="I16" s="17"/>
      <c r="J16" s="8"/>
      <c r="K16" s="8"/>
    </row>
    <row r="17" spans="1:11" x14ac:dyDescent="0.2">
      <c r="A17" s="8">
        <v>12</v>
      </c>
      <c r="B17" s="8" t="s">
        <v>33</v>
      </c>
      <c r="C17" s="8" t="s">
        <v>34</v>
      </c>
      <c r="D17" s="325">
        <v>18242697.75</v>
      </c>
      <c r="E17" s="325">
        <v>196696.04884592118</v>
      </c>
      <c r="F17" s="325">
        <f t="shared" si="0"/>
        <v>18439393.798845921</v>
      </c>
      <c r="G17" s="325">
        <v>250000</v>
      </c>
      <c r="H17" s="325">
        <f t="shared" si="1"/>
        <v>18689393.798845921</v>
      </c>
      <c r="I17" s="17"/>
      <c r="J17" s="8"/>
      <c r="K17" s="8"/>
    </row>
    <row r="18" spans="1:11" x14ac:dyDescent="0.2">
      <c r="A18" s="8">
        <v>13</v>
      </c>
      <c r="B18" s="8" t="s">
        <v>35</v>
      </c>
      <c r="C18" s="8" t="s">
        <v>36</v>
      </c>
      <c r="D18" s="325">
        <v>89859870.760000005</v>
      </c>
      <c r="E18" s="325">
        <v>15117362.756910685</v>
      </c>
      <c r="F18" s="325">
        <f t="shared" si="0"/>
        <v>104977233.51691069</v>
      </c>
      <c r="G18" s="325">
        <v>8600124.9761587977</v>
      </c>
      <c r="H18" s="325">
        <f>F18+G18</f>
        <v>113577358.49306948</v>
      </c>
      <c r="I18" s="17"/>
      <c r="J18" s="8"/>
      <c r="K18" s="8"/>
    </row>
    <row r="19" spans="1:11" x14ac:dyDescent="0.2">
      <c r="A19" s="8">
        <v>14</v>
      </c>
      <c r="B19" s="8" t="s">
        <v>37</v>
      </c>
      <c r="C19" s="8" t="s">
        <v>38</v>
      </c>
      <c r="D19" s="325">
        <v>374544877.41000003</v>
      </c>
      <c r="E19" s="325">
        <v>19262019.349270105</v>
      </c>
      <c r="F19" s="325">
        <f t="shared" si="0"/>
        <v>393806896.75927013</v>
      </c>
      <c r="G19" s="325">
        <v>23737260.948376626</v>
      </c>
      <c r="H19" s="325">
        <f>F19+G19</f>
        <v>417544157.70764673</v>
      </c>
      <c r="I19" s="17"/>
      <c r="J19" s="8"/>
      <c r="K19" s="8"/>
    </row>
    <row r="20" spans="1:11" x14ac:dyDescent="0.2">
      <c r="A20" s="8">
        <v>15</v>
      </c>
      <c r="B20" s="8" t="s">
        <v>39</v>
      </c>
      <c r="C20" s="8" t="s">
        <v>40</v>
      </c>
      <c r="D20" s="325">
        <v>296596767.40999997</v>
      </c>
      <c r="E20" s="325">
        <v>16949852.155068152</v>
      </c>
      <c r="F20" s="325">
        <f t="shared" si="0"/>
        <v>313546619.56506813</v>
      </c>
      <c r="G20" s="325">
        <v>16305755.946369626</v>
      </c>
      <c r="H20" s="325">
        <f>F20+G20</f>
        <v>329852375.51143777</v>
      </c>
      <c r="I20" s="17"/>
      <c r="J20" s="8"/>
      <c r="K20" s="8"/>
    </row>
    <row r="21" spans="1:11" x14ac:dyDescent="0.2">
      <c r="A21" s="8">
        <v>16</v>
      </c>
      <c r="B21" s="8" t="s">
        <v>41</v>
      </c>
      <c r="C21" s="8" t="s">
        <v>42</v>
      </c>
      <c r="D21" s="325">
        <v>14777701.560000001</v>
      </c>
      <c r="E21" s="325">
        <v>-115347.71</v>
      </c>
      <c r="F21" s="325">
        <f t="shared" si="0"/>
        <v>14662353.85</v>
      </c>
      <c r="G21" s="325">
        <v>-115347.71</v>
      </c>
      <c r="H21" s="325">
        <f>F21+G21</f>
        <v>14547006.139999999</v>
      </c>
      <c r="I21" s="17"/>
      <c r="J21" s="8"/>
      <c r="K21" s="8"/>
    </row>
    <row r="22" spans="1:11" x14ac:dyDescent="0.2">
      <c r="A22" s="8">
        <v>17</v>
      </c>
      <c r="B22" s="8" t="s">
        <v>43</v>
      </c>
      <c r="C22" s="8" t="s">
        <v>23</v>
      </c>
      <c r="D22" s="325">
        <v>1686118.81</v>
      </c>
      <c r="E22" s="325">
        <v>-7141.21</v>
      </c>
      <c r="F22" s="325">
        <f t="shared" si="0"/>
        <v>1678977.6</v>
      </c>
      <c r="G22" s="325">
        <v>-7141.21</v>
      </c>
      <c r="H22" s="325">
        <f>F22+G22</f>
        <v>1671836.3900000001</v>
      </c>
      <c r="I22" s="17"/>
      <c r="J22" s="8"/>
      <c r="K22" s="8"/>
    </row>
    <row r="23" spans="1:11" x14ac:dyDescent="0.2">
      <c r="A23" s="8">
        <v>18</v>
      </c>
      <c r="B23" s="8" t="s">
        <v>207</v>
      </c>
      <c r="C23" s="11" t="s">
        <v>508</v>
      </c>
      <c r="D23" s="325">
        <v>297909.26</v>
      </c>
      <c r="E23" s="325">
        <v>-13936.4</v>
      </c>
      <c r="F23" s="325">
        <f t="shared" si="0"/>
        <v>283972.86</v>
      </c>
      <c r="G23" s="325">
        <v>-13936.4</v>
      </c>
      <c r="H23" s="325">
        <f t="shared" si="1"/>
        <v>270036.45999999996</v>
      </c>
      <c r="I23" s="17"/>
      <c r="J23" s="8"/>
      <c r="K23" s="8"/>
    </row>
    <row r="24" spans="1:11" x14ac:dyDescent="0.2">
      <c r="A24" s="8">
        <v>19</v>
      </c>
      <c r="B24" s="8" t="s">
        <v>44</v>
      </c>
      <c r="C24" s="8" t="s">
        <v>11</v>
      </c>
      <c r="D24" s="325">
        <v>3787537.87</v>
      </c>
      <c r="E24" s="325">
        <v>0</v>
      </c>
      <c r="F24" s="325">
        <f t="shared" si="0"/>
        <v>3787537.87</v>
      </c>
      <c r="G24" s="325">
        <v>0</v>
      </c>
      <c r="H24" s="325">
        <f t="shared" ref="H24:H34" si="2">F24+G24</f>
        <v>3787537.87</v>
      </c>
      <c r="I24" s="17"/>
      <c r="J24" s="8"/>
      <c r="K24" s="8"/>
    </row>
    <row r="25" spans="1:11" x14ac:dyDescent="0.2">
      <c r="A25" s="8">
        <v>20</v>
      </c>
      <c r="B25" s="8" t="s">
        <v>45</v>
      </c>
      <c r="C25" s="8" t="s">
        <v>30</v>
      </c>
      <c r="D25" s="325">
        <v>71887649.75</v>
      </c>
      <c r="E25" s="325">
        <v>14865850.576113086</v>
      </c>
      <c r="F25" s="325">
        <f t="shared" si="0"/>
        <v>86753500.32611309</v>
      </c>
      <c r="G25" s="325">
        <v>4606894.1200379692</v>
      </c>
      <c r="H25" s="325">
        <f t="shared" si="2"/>
        <v>91360394.446151063</v>
      </c>
      <c r="I25" s="17"/>
      <c r="J25" s="8"/>
      <c r="K25" s="8"/>
    </row>
    <row r="26" spans="1:11" x14ac:dyDescent="0.2">
      <c r="A26" s="8">
        <v>21</v>
      </c>
      <c r="B26" s="8" t="s">
        <v>46</v>
      </c>
      <c r="C26" s="8" t="s">
        <v>47</v>
      </c>
      <c r="D26" s="325">
        <v>67688728.200000003</v>
      </c>
      <c r="E26" s="325">
        <v>7075253.1910365904</v>
      </c>
      <c r="F26" s="325">
        <f t="shared" si="0"/>
        <v>74763981.3910366</v>
      </c>
      <c r="G26" s="325">
        <v>-284861.76604324556</v>
      </c>
      <c r="H26" s="325">
        <f t="shared" si="2"/>
        <v>74479119.624993354</v>
      </c>
      <c r="I26" s="17"/>
      <c r="J26" s="8"/>
      <c r="K26" s="8"/>
    </row>
    <row r="27" spans="1:11" x14ac:dyDescent="0.2">
      <c r="A27" s="8">
        <v>22</v>
      </c>
      <c r="B27" s="8" t="s">
        <v>48</v>
      </c>
      <c r="C27" s="8" t="s">
        <v>49</v>
      </c>
      <c r="D27" s="325">
        <v>48744568.57</v>
      </c>
      <c r="E27" s="325">
        <v>2363461.2708792454</v>
      </c>
      <c r="F27" s="325">
        <f t="shared" si="0"/>
        <v>51108029.840879247</v>
      </c>
      <c r="G27" s="325">
        <v>2433145.7391159162</v>
      </c>
      <c r="H27" s="325">
        <f t="shared" si="2"/>
        <v>53541175.579995163</v>
      </c>
      <c r="I27" s="17"/>
      <c r="J27" s="8"/>
      <c r="K27" s="8"/>
    </row>
    <row r="28" spans="1:11" x14ac:dyDescent="0.2">
      <c r="A28" s="8">
        <v>23</v>
      </c>
      <c r="B28" s="8" t="s">
        <v>50</v>
      </c>
      <c r="C28" s="8" t="s">
        <v>51</v>
      </c>
      <c r="D28" s="325">
        <v>57397.91</v>
      </c>
      <c r="E28" s="325">
        <v>0</v>
      </c>
      <c r="F28" s="325">
        <f t="shared" si="0"/>
        <v>57397.91</v>
      </c>
      <c r="G28" s="325">
        <v>0</v>
      </c>
      <c r="H28" s="325">
        <f t="shared" si="2"/>
        <v>57397.91</v>
      </c>
      <c r="I28" s="17"/>
      <c r="J28" s="8"/>
      <c r="K28" s="8"/>
    </row>
    <row r="29" spans="1:11" x14ac:dyDescent="0.2">
      <c r="A29" s="8">
        <v>24</v>
      </c>
      <c r="B29" s="8" t="s">
        <v>52</v>
      </c>
      <c r="C29" s="8" t="s">
        <v>53</v>
      </c>
      <c r="D29" s="325">
        <v>29871995.370000001</v>
      </c>
      <c r="E29" s="325">
        <v>3834854.119461406</v>
      </c>
      <c r="F29" s="325">
        <f t="shared" si="0"/>
        <v>33706849.489461407</v>
      </c>
      <c r="G29" s="325">
        <v>1997162.7789978054</v>
      </c>
      <c r="H29" s="325">
        <f t="shared" si="2"/>
        <v>35704012.268459216</v>
      </c>
      <c r="I29" s="17"/>
      <c r="J29" s="8"/>
      <c r="K29" s="8"/>
    </row>
    <row r="30" spans="1:11" x14ac:dyDescent="0.2">
      <c r="A30" s="8">
        <v>25</v>
      </c>
      <c r="B30" s="8" t="s">
        <v>54</v>
      </c>
      <c r="C30" s="8" t="s">
        <v>55</v>
      </c>
      <c r="D30" s="325">
        <v>76245.36</v>
      </c>
      <c r="E30" s="325">
        <v>-15127.53</v>
      </c>
      <c r="F30" s="325">
        <f t="shared" si="0"/>
        <v>61117.83</v>
      </c>
      <c r="G30" s="325">
        <v>0</v>
      </c>
      <c r="H30" s="325">
        <f t="shared" si="2"/>
        <v>61117.83</v>
      </c>
      <c r="I30" s="17"/>
      <c r="J30" s="8"/>
      <c r="K30" s="8"/>
    </row>
    <row r="31" spans="1:11" x14ac:dyDescent="0.2">
      <c r="A31" s="8">
        <v>26</v>
      </c>
      <c r="B31" s="8" t="s">
        <v>56</v>
      </c>
      <c r="C31" s="8" t="s">
        <v>57</v>
      </c>
      <c r="D31" s="325">
        <v>11968164.1</v>
      </c>
      <c r="E31" s="325">
        <v>0</v>
      </c>
      <c r="F31" s="325">
        <f t="shared" si="0"/>
        <v>11968164.1</v>
      </c>
      <c r="G31" s="325">
        <v>0</v>
      </c>
      <c r="H31" s="325">
        <f t="shared" si="2"/>
        <v>11968164.1</v>
      </c>
      <c r="I31" s="17"/>
      <c r="J31" s="8"/>
      <c r="K31" s="8"/>
    </row>
    <row r="32" spans="1:11" x14ac:dyDescent="0.2">
      <c r="A32" s="8">
        <v>27</v>
      </c>
      <c r="B32" s="8" t="s">
        <v>58</v>
      </c>
      <c r="C32" s="8" t="s">
        <v>59</v>
      </c>
      <c r="D32" s="325">
        <v>5382767.8600000013</v>
      </c>
      <c r="E32" s="325">
        <v>4628148.1349148136</v>
      </c>
      <c r="F32" s="325">
        <f t="shared" si="0"/>
        <v>10010915.994914815</v>
      </c>
      <c r="G32" s="325">
        <v>2416722.0054682666</v>
      </c>
      <c r="H32" s="325">
        <f t="shared" si="2"/>
        <v>12427638.000383081</v>
      </c>
      <c r="I32" s="17"/>
      <c r="J32" s="8"/>
      <c r="K32" s="8"/>
    </row>
    <row r="33" spans="1:13" x14ac:dyDescent="0.2">
      <c r="A33" s="8">
        <v>28</v>
      </c>
      <c r="B33" s="8" t="s">
        <v>60</v>
      </c>
      <c r="C33" s="8" t="s">
        <v>61</v>
      </c>
      <c r="D33" s="325">
        <v>271481.55</v>
      </c>
      <c r="E33" s="325">
        <v>0</v>
      </c>
      <c r="F33" s="325">
        <f t="shared" si="0"/>
        <v>271481.55</v>
      </c>
      <c r="G33" s="325">
        <v>-6246.04</v>
      </c>
      <c r="H33" s="325">
        <f t="shared" si="2"/>
        <v>265235.51</v>
      </c>
      <c r="I33" s="17"/>
      <c r="J33" s="8"/>
      <c r="K33" s="8"/>
    </row>
    <row r="34" spans="1:13" x14ac:dyDescent="0.2">
      <c r="A34" s="8">
        <v>29</v>
      </c>
      <c r="B34" s="8" t="s">
        <v>229</v>
      </c>
      <c r="C34" s="8" t="s">
        <v>59</v>
      </c>
      <c r="D34" s="325">
        <v>52300</v>
      </c>
      <c r="E34" s="325">
        <v>0</v>
      </c>
      <c r="F34" s="325">
        <f t="shared" si="0"/>
        <v>52300</v>
      </c>
      <c r="G34" s="325">
        <v>0</v>
      </c>
      <c r="H34" s="325">
        <f t="shared" si="2"/>
        <v>52300</v>
      </c>
      <c r="I34" s="17"/>
      <c r="J34" s="8"/>
      <c r="K34" s="8"/>
    </row>
    <row r="35" spans="1:13" x14ac:dyDescent="0.2">
      <c r="A35" s="8"/>
      <c r="B35" s="8"/>
      <c r="C35" s="8"/>
      <c r="F35" s="8"/>
      <c r="G35" s="17"/>
      <c r="H35" s="8"/>
      <c r="I35" s="8"/>
      <c r="J35" s="8"/>
      <c r="K35" s="8"/>
    </row>
    <row r="36" spans="1:13" x14ac:dyDescent="0.2">
      <c r="A36" s="8"/>
      <c r="B36" s="8"/>
      <c r="C36" s="8"/>
      <c r="F36" s="8"/>
      <c r="G36" s="17"/>
      <c r="H36" s="17"/>
      <c r="I36" s="8"/>
      <c r="J36" s="8"/>
      <c r="K36" s="8"/>
    </row>
    <row r="37" spans="1:13" x14ac:dyDescent="0.2">
      <c r="A37" s="8">
        <v>30</v>
      </c>
      <c r="B37" s="236">
        <v>101</v>
      </c>
      <c r="C37" s="8" t="s">
        <v>28</v>
      </c>
      <c r="D37" s="325">
        <f>SUM(D6:D34)</f>
        <v>2506731972.2800002</v>
      </c>
      <c r="E37" s="325">
        <f>SUM(E6:E34)</f>
        <v>233576058.68971702</v>
      </c>
      <c r="F37" s="325">
        <f>SUM(F6:F34)</f>
        <v>2740308030.9697175</v>
      </c>
      <c r="G37" s="325">
        <f>SUM(G6:G34)</f>
        <v>192970212.2399382</v>
      </c>
      <c r="H37" s="325">
        <f>SUM(H6:H34)</f>
        <v>2933278243.2096548</v>
      </c>
      <c r="I37" s="17"/>
      <c r="J37" s="8"/>
      <c r="K37" s="8"/>
    </row>
    <row r="38" spans="1:13" x14ac:dyDescent="0.2">
      <c r="A38" s="8"/>
      <c r="B38" s="235"/>
      <c r="C38" s="8"/>
      <c r="F38" s="8"/>
      <c r="G38" s="8"/>
      <c r="H38" s="8"/>
      <c r="I38" s="8"/>
      <c r="J38" s="8"/>
      <c r="K38" s="8"/>
    </row>
    <row r="39" spans="1:13" x14ac:dyDescent="0.2">
      <c r="A39" s="8">
        <v>31</v>
      </c>
      <c r="B39" s="48">
        <v>106</v>
      </c>
      <c r="C39" s="8" t="s">
        <v>28</v>
      </c>
      <c r="D39" s="400">
        <v>11515347.99</v>
      </c>
      <c r="E39" s="428"/>
      <c r="F39" s="5">
        <v>0</v>
      </c>
      <c r="G39" s="7"/>
      <c r="H39" s="5">
        <v>0</v>
      </c>
      <c r="I39" s="8"/>
      <c r="J39" s="8"/>
      <c r="K39" s="8"/>
    </row>
    <row r="40" spans="1:13" x14ac:dyDescent="0.2">
      <c r="A40" s="8"/>
      <c r="B40" s="48"/>
      <c r="C40" s="8"/>
      <c r="F40" s="8"/>
      <c r="G40" s="8"/>
      <c r="H40" s="8"/>
      <c r="I40" s="8"/>
      <c r="J40" s="8"/>
      <c r="K40" s="8"/>
    </row>
    <row r="41" spans="1:13" x14ac:dyDescent="0.2">
      <c r="A41" s="8">
        <v>32</v>
      </c>
      <c r="B41" s="11" t="s">
        <v>228</v>
      </c>
      <c r="C41" s="8" t="s">
        <v>28</v>
      </c>
      <c r="D41" s="325">
        <f>D37+D39</f>
        <v>2518247320.27</v>
      </c>
      <c r="E41" s="325">
        <f>E37+E39</f>
        <v>233576058.68971702</v>
      </c>
      <c r="F41" s="325">
        <f>F37+F39</f>
        <v>2740308030.9697175</v>
      </c>
      <c r="G41" s="325">
        <f>G37+G39</f>
        <v>192970212.2399382</v>
      </c>
      <c r="H41" s="325">
        <f>H37+H39</f>
        <v>2933278243.2096548</v>
      </c>
      <c r="I41" s="17"/>
      <c r="J41" s="8"/>
      <c r="K41" s="8"/>
    </row>
    <row r="42" spans="1:13" ht="153" customHeight="1" x14ac:dyDescent="0.2">
      <c r="F42" s="8"/>
      <c r="G42" s="8"/>
      <c r="H42" s="427"/>
      <c r="I42" s="788"/>
      <c r="J42" s="788"/>
      <c r="K42" s="788"/>
      <c r="L42" s="788"/>
      <c r="M42" s="326"/>
    </row>
    <row r="43" spans="1:13" x14ac:dyDescent="0.2">
      <c r="F43" s="8"/>
      <c r="G43" s="8"/>
      <c r="H43" s="8"/>
      <c r="I43" s="8"/>
      <c r="J43" s="8"/>
      <c r="K43" s="8"/>
    </row>
    <row r="44" spans="1:13" x14ac:dyDescent="0.2">
      <c r="F44" s="8"/>
      <c r="G44" s="8"/>
      <c r="H44" s="8"/>
      <c r="I44" s="8"/>
      <c r="J44" s="8"/>
      <c r="K44" s="8"/>
    </row>
    <row r="45" spans="1:13" x14ac:dyDescent="0.2">
      <c r="F45" s="8"/>
      <c r="G45" s="8"/>
      <c r="H45" s="8"/>
      <c r="I45" s="8"/>
      <c r="J45" s="8"/>
      <c r="K45" s="8"/>
    </row>
    <row r="46" spans="1:13" x14ac:dyDescent="0.2">
      <c r="F46" s="8"/>
      <c r="G46" s="8"/>
      <c r="H46" s="8"/>
      <c r="I46" s="8"/>
      <c r="J46" s="8"/>
      <c r="K46" s="8"/>
    </row>
    <row r="47" spans="1:13" x14ac:dyDescent="0.2">
      <c r="F47" s="8"/>
      <c r="G47" s="8"/>
      <c r="H47" s="8"/>
      <c r="I47" s="8"/>
      <c r="J47" s="8"/>
      <c r="K47" s="8"/>
    </row>
    <row r="48" spans="1:13" x14ac:dyDescent="0.2">
      <c r="F48" s="8"/>
      <c r="G48" s="8"/>
      <c r="H48" s="8"/>
      <c r="I48" s="8"/>
      <c r="J48" s="8"/>
      <c r="K48" s="8"/>
    </row>
    <row r="49" spans="6:11" x14ac:dyDescent="0.2">
      <c r="F49" s="8"/>
      <c r="G49" s="8"/>
      <c r="H49" s="8"/>
      <c r="I49" s="8"/>
      <c r="J49" s="8"/>
      <c r="K49" s="8"/>
    </row>
    <row r="50" spans="6:11" x14ac:dyDescent="0.2">
      <c r="F50" s="8"/>
      <c r="G50" s="8"/>
      <c r="H50" s="8"/>
      <c r="I50" s="8"/>
      <c r="J50" s="8"/>
      <c r="K50" s="8"/>
    </row>
    <row r="51" spans="6:11" x14ac:dyDescent="0.2">
      <c r="F51" s="8"/>
      <c r="G51" s="8"/>
      <c r="H51" s="8"/>
      <c r="I51" s="8"/>
      <c r="J51" s="8"/>
      <c r="K51" s="8"/>
    </row>
    <row r="52" spans="6:11" x14ac:dyDescent="0.2">
      <c r="F52" s="8"/>
      <c r="G52" s="8"/>
      <c r="H52" s="8"/>
      <c r="I52" s="8"/>
      <c r="J52" s="8"/>
      <c r="K52" s="8"/>
    </row>
    <row r="53" spans="6:11" x14ac:dyDescent="0.2">
      <c r="F53" s="8"/>
      <c r="G53" s="8"/>
      <c r="H53" s="8"/>
      <c r="I53" s="8"/>
      <c r="J53" s="8"/>
      <c r="K53" s="8"/>
    </row>
    <row r="54" spans="6:11" x14ac:dyDescent="0.2">
      <c r="F54" s="8"/>
      <c r="G54" s="8"/>
      <c r="H54" s="8"/>
      <c r="I54" s="8"/>
      <c r="J54" s="8"/>
      <c r="K54" s="8"/>
    </row>
    <row r="55" spans="6:11" x14ac:dyDescent="0.2">
      <c r="F55" s="8"/>
      <c r="G55" s="8"/>
      <c r="H55" s="8"/>
      <c r="I55" s="8"/>
      <c r="J55" s="8"/>
      <c r="K55" s="8"/>
    </row>
    <row r="56" spans="6:11" x14ac:dyDescent="0.2">
      <c r="F56" s="8"/>
      <c r="G56" s="8"/>
      <c r="H56" s="8"/>
      <c r="I56" s="8"/>
      <c r="J56" s="8"/>
      <c r="K56" s="8"/>
    </row>
    <row r="57" spans="6:11" x14ac:dyDescent="0.2">
      <c r="F57" s="8"/>
      <c r="G57" s="8"/>
      <c r="H57" s="8"/>
      <c r="I57" s="8"/>
      <c r="J57" s="8"/>
      <c r="K57" s="8"/>
    </row>
    <row r="58" spans="6:11" x14ac:dyDescent="0.2">
      <c r="F58" s="8"/>
      <c r="G58" s="8"/>
      <c r="H58" s="8"/>
      <c r="I58" s="8"/>
      <c r="J58" s="8"/>
      <c r="K58" s="8"/>
    </row>
    <row r="59" spans="6:11" x14ac:dyDescent="0.2">
      <c r="F59" s="8"/>
      <c r="G59" s="8"/>
      <c r="H59" s="8"/>
      <c r="I59" s="8"/>
      <c r="J59" s="8"/>
      <c r="K59" s="8"/>
    </row>
    <row r="60" spans="6:11" x14ac:dyDescent="0.2">
      <c r="F60" s="8"/>
      <c r="G60" s="8"/>
      <c r="H60" s="8"/>
      <c r="I60" s="8"/>
      <c r="J60" s="8"/>
      <c r="K60" s="8"/>
    </row>
    <row r="61" spans="6:11" x14ac:dyDescent="0.2">
      <c r="F61" s="8"/>
      <c r="G61" s="8"/>
      <c r="H61" s="8"/>
      <c r="I61" s="8"/>
      <c r="J61" s="8"/>
      <c r="K61" s="8"/>
    </row>
    <row r="62" spans="6:11" x14ac:dyDescent="0.2">
      <c r="F62" s="8"/>
      <c r="G62" s="8"/>
      <c r="H62" s="8"/>
      <c r="I62" s="8"/>
      <c r="J62" s="8"/>
      <c r="K62" s="8"/>
    </row>
    <row r="63" spans="6:11" x14ac:dyDescent="0.2">
      <c r="F63" s="8"/>
      <c r="G63" s="8"/>
      <c r="H63" s="8"/>
      <c r="I63" s="8"/>
      <c r="J63" s="8"/>
      <c r="K63" s="8"/>
    </row>
    <row r="64" spans="6:11" x14ac:dyDescent="0.2">
      <c r="F64" s="8"/>
      <c r="G64" s="8"/>
      <c r="H64" s="8"/>
      <c r="I64" s="8"/>
      <c r="J64" s="8"/>
      <c r="K64" s="8"/>
    </row>
    <row r="65" spans="6:11" x14ac:dyDescent="0.2">
      <c r="F65" s="8"/>
      <c r="G65" s="8"/>
      <c r="H65" s="8"/>
      <c r="I65" s="8"/>
      <c r="J65" s="8"/>
      <c r="K65" s="8"/>
    </row>
    <row r="66" spans="6:11" x14ac:dyDescent="0.2">
      <c r="F66" s="8"/>
      <c r="G66" s="8"/>
      <c r="H66" s="8"/>
      <c r="I66" s="8"/>
      <c r="J66" s="8"/>
      <c r="K66" s="8"/>
    </row>
    <row r="67" spans="6:11" x14ac:dyDescent="0.2">
      <c r="F67" s="8"/>
      <c r="G67" s="8"/>
      <c r="H67" s="8"/>
      <c r="I67" s="8"/>
      <c r="J67" s="8"/>
      <c r="K67" s="8"/>
    </row>
    <row r="68" spans="6:11" x14ac:dyDescent="0.2">
      <c r="F68" s="8"/>
      <c r="G68" s="8"/>
      <c r="H68" s="8"/>
      <c r="I68" s="8"/>
      <c r="J68" s="8"/>
      <c r="K68" s="8"/>
    </row>
    <row r="69" spans="6:11" x14ac:dyDescent="0.2">
      <c r="F69" s="8"/>
      <c r="G69" s="8"/>
      <c r="H69" s="8"/>
      <c r="I69" s="8"/>
      <c r="J69" s="8"/>
      <c r="K69" s="8"/>
    </row>
    <row r="70" spans="6:11" x14ac:dyDescent="0.2">
      <c r="F70" s="8"/>
      <c r="G70" s="8"/>
      <c r="H70" s="8"/>
      <c r="I70" s="8"/>
      <c r="J70" s="8"/>
      <c r="K70" s="8"/>
    </row>
    <row r="71" spans="6:11" x14ac:dyDescent="0.2">
      <c r="F71" s="8"/>
      <c r="G71" s="8"/>
      <c r="H71" s="8"/>
      <c r="I71" s="8"/>
      <c r="J71" s="8"/>
      <c r="K71" s="8"/>
    </row>
    <row r="72" spans="6:11" x14ac:dyDescent="0.2">
      <c r="F72" s="8"/>
      <c r="G72" s="8"/>
      <c r="H72" s="8"/>
      <c r="I72" s="8"/>
      <c r="J72" s="8"/>
      <c r="K72" s="8"/>
    </row>
    <row r="73" spans="6:11" x14ac:dyDescent="0.2">
      <c r="F73" s="8"/>
      <c r="G73" s="8"/>
      <c r="H73" s="8"/>
      <c r="I73" s="8"/>
      <c r="J73" s="8"/>
      <c r="K73" s="8"/>
    </row>
  </sheetData>
  <pageMargins left="0.7" right="0.7" top="0.75" bottom="0.75" header="0.3" footer="0.3"/>
  <pageSetup scale="7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10" workbookViewId="0">
      <selection activeCell="E23" sqref="E23"/>
    </sheetView>
  </sheetViews>
  <sheetFormatPr defaultRowHeight="12.75" x14ac:dyDescent="0.2"/>
  <cols>
    <col min="2" max="2" width="6.42578125" customWidth="1"/>
    <col min="3" max="3" width="17.85546875" style="8" customWidth="1"/>
    <col min="4" max="4" width="48.7109375" style="8" bestFit="1" customWidth="1"/>
    <col min="5" max="5" width="12.5703125" style="8" bestFit="1" customWidth="1"/>
    <col min="6" max="6" width="8.42578125" style="8" customWidth="1"/>
  </cols>
  <sheetData>
    <row r="1" spans="1:12" ht="18" x14ac:dyDescent="0.25">
      <c r="A1" s="798"/>
      <c r="B1" s="798"/>
      <c r="C1" s="799"/>
      <c r="D1" s="800"/>
      <c r="E1" s="800"/>
      <c r="F1" s="801" t="s">
        <v>212</v>
      </c>
    </row>
    <row r="2" spans="1:12" ht="18" x14ac:dyDescent="0.25">
      <c r="A2" s="798"/>
      <c r="B2" s="798"/>
      <c r="C2" s="111"/>
      <c r="D2" s="111"/>
      <c r="E2" s="111"/>
      <c r="F2" s="802" t="str">
        <f>+'3.2 _ Summaries'!L2</f>
        <v>Docket No. 16-057-03</v>
      </c>
    </row>
    <row r="3" spans="1:12" ht="18" x14ac:dyDescent="0.25">
      <c r="A3" s="798"/>
      <c r="B3" s="798"/>
      <c r="C3" s="799"/>
      <c r="D3" s="800"/>
      <c r="E3" s="800"/>
      <c r="F3" s="803" t="s">
        <v>549</v>
      </c>
    </row>
    <row r="4" spans="1:12" ht="18" x14ac:dyDescent="0.25">
      <c r="A4" s="798"/>
      <c r="B4" s="798"/>
      <c r="C4" s="799"/>
      <c r="D4" s="800"/>
      <c r="E4" s="800"/>
      <c r="F4" s="803" t="s">
        <v>413</v>
      </c>
    </row>
    <row r="5" spans="1:12" ht="54.75" customHeight="1" x14ac:dyDescent="0.25">
      <c r="A5" s="798"/>
      <c r="B5" s="798"/>
      <c r="C5" s="804"/>
      <c r="D5" s="800"/>
      <c r="E5" s="800"/>
      <c r="F5" s="800"/>
    </row>
    <row r="6" spans="1:12" ht="18" x14ac:dyDescent="0.25">
      <c r="A6" s="798"/>
      <c r="B6" s="798"/>
      <c r="C6" s="804"/>
      <c r="D6" s="800"/>
      <c r="E6" s="800"/>
      <c r="F6" s="800"/>
    </row>
    <row r="7" spans="1:12" ht="18" x14ac:dyDescent="0.25">
      <c r="A7" s="798"/>
      <c r="B7" s="798"/>
      <c r="C7" s="804"/>
      <c r="D7" s="800"/>
      <c r="E7" s="800"/>
      <c r="F7" s="800"/>
    </row>
    <row r="8" spans="1:12" ht="18" x14ac:dyDescent="0.25">
      <c r="A8" s="798"/>
      <c r="B8" s="916" t="s">
        <v>169</v>
      </c>
      <c r="C8" s="916"/>
      <c r="D8" s="916"/>
      <c r="E8" s="916"/>
      <c r="F8" s="805"/>
    </row>
    <row r="9" spans="1:12" ht="18" x14ac:dyDescent="0.25">
      <c r="A9" s="798"/>
      <c r="B9" s="916" t="s">
        <v>123</v>
      </c>
      <c r="C9" s="916"/>
      <c r="D9" s="916"/>
      <c r="E9" s="916"/>
      <c r="F9" s="805"/>
    </row>
    <row r="10" spans="1:12" ht="18" x14ac:dyDescent="0.25">
      <c r="A10" s="798"/>
      <c r="B10" s="798"/>
      <c r="C10" s="800"/>
      <c r="D10" s="806"/>
      <c r="E10" s="806"/>
      <c r="F10" s="806"/>
    </row>
    <row r="11" spans="1:12" ht="18" x14ac:dyDescent="0.25">
      <c r="A11" s="798"/>
      <c r="B11" s="798"/>
      <c r="C11" s="797" t="s">
        <v>3</v>
      </c>
      <c r="D11" s="797" t="s">
        <v>4</v>
      </c>
      <c r="E11" s="797" t="s">
        <v>76</v>
      </c>
      <c r="F11" s="797"/>
    </row>
    <row r="12" spans="1:12" ht="18" x14ac:dyDescent="0.25">
      <c r="A12" s="798"/>
      <c r="B12" s="798"/>
      <c r="C12" s="797"/>
      <c r="D12" s="797"/>
      <c r="E12" s="797"/>
      <c r="F12" s="797"/>
    </row>
    <row r="13" spans="1:12" ht="18" x14ac:dyDescent="0.25">
      <c r="A13" s="798"/>
      <c r="B13" s="798"/>
      <c r="C13" s="806" t="s">
        <v>104</v>
      </c>
      <c r="D13" s="806" t="s">
        <v>5</v>
      </c>
      <c r="E13" s="806" t="s">
        <v>111</v>
      </c>
      <c r="F13" s="807"/>
      <c r="G13" s="8"/>
      <c r="H13" s="8"/>
      <c r="I13" s="8"/>
      <c r="J13" s="8"/>
      <c r="K13" s="8"/>
      <c r="L13" s="8"/>
    </row>
    <row r="14" spans="1:12" ht="18" x14ac:dyDescent="0.25">
      <c r="A14" s="798"/>
      <c r="B14" s="798">
        <v>1</v>
      </c>
      <c r="C14" s="808">
        <v>921000</v>
      </c>
      <c r="D14" s="809" t="s">
        <v>499</v>
      </c>
      <c r="E14" s="810">
        <v>250</v>
      </c>
      <c r="F14" s="811"/>
      <c r="G14" s="8"/>
      <c r="H14" s="8"/>
      <c r="I14" s="8"/>
      <c r="J14" s="8"/>
      <c r="K14" s="8"/>
      <c r="L14" s="8"/>
    </row>
    <row r="15" spans="1:12" ht="18" x14ac:dyDescent="0.25">
      <c r="A15" s="798"/>
      <c r="B15" s="798">
        <f>+B14+1</f>
        <v>2</v>
      </c>
      <c r="C15" s="808">
        <v>908</v>
      </c>
      <c r="D15" s="809" t="s">
        <v>720</v>
      </c>
      <c r="E15" s="810">
        <v>7134</v>
      </c>
      <c r="F15" s="811"/>
      <c r="G15" s="8"/>
      <c r="H15" s="8"/>
      <c r="I15" s="8"/>
      <c r="J15" s="8"/>
      <c r="K15" s="8"/>
      <c r="L15" s="8"/>
    </row>
    <row r="16" spans="1:12" ht="18" x14ac:dyDescent="0.25">
      <c r="A16" s="798"/>
      <c r="B16" s="798">
        <f t="shared" ref="B16:B26" si="0">+B15+1</f>
        <v>3</v>
      </c>
      <c r="C16" s="812"/>
      <c r="D16" s="813" t="s">
        <v>28</v>
      </c>
      <c r="E16" s="814">
        <f>SUM(E14:E15)</f>
        <v>7384</v>
      </c>
      <c r="F16" s="800"/>
      <c r="G16" s="8"/>
      <c r="H16" s="8"/>
      <c r="I16" s="8"/>
      <c r="J16" s="8"/>
      <c r="K16" s="8"/>
      <c r="L16" s="8"/>
    </row>
    <row r="17" spans="1:12" ht="18" x14ac:dyDescent="0.25">
      <c r="A17" s="798"/>
      <c r="B17" s="798">
        <f t="shared" si="0"/>
        <v>4</v>
      </c>
      <c r="C17" s="812"/>
      <c r="D17" s="815"/>
      <c r="E17" s="816"/>
      <c r="F17" s="800"/>
      <c r="G17" s="8"/>
      <c r="H17" s="8"/>
      <c r="I17" s="8"/>
      <c r="J17" s="8"/>
      <c r="K17" s="8"/>
      <c r="L17" s="8"/>
    </row>
    <row r="18" spans="1:12" ht="18" x14ac:dyDescent="0.25">
      <c r="A18" s="798"/>
      <c r="B18" s="798">
        <f t="shared" si="0"/>
        <v>5</v>
      </c>
      <c r="C18" s="812"/>
      <c r="D18" s="817" t="s">
        <v>6</v>
      </c>
      <c r="E18" s="818">
        <f>-E16</f>
        <v>-7384</v>
      </c>
      <c r="F18" s="817"/>
      <c r="G18" s="8"/>
      <c r="H18" s="8"/>
      <c r="I18" s="8"/>
      <c r="J18" s="8"/>
      <c r="K18" s="8"/>
      <c r="L18" s="8"/>
    </row>
    <row r="19" spans="1:12" ht="18" x14ac:dyDescent="0.25">
      <c r="A19" s="798"/>
      <c r="B19" s="798">
        <f t="shared" si="0"/>
        <v>6</v>
      </c>
      <c r="C19" s="812"/>
      <c r="D19" s="800"/>
      <c r="E19" s="812"/>
      <c r="F19" s="800"/>
      <c r="G19" s="8"/>
      <c r="H19" s="8"/>
      <c r="I19" s="8"/>
      <c r="J19" s="8"/>
      <c r="K19" s="8"/>
      <c r="L19" s="8"/>
    </row>
    <row r="20" spans="1:12" ht="18" x14ac:dyDescent="0.25">
      <c r="A20" s="798"/>
      <c r="B20" s="798">
        <f t="shared" si="0"/>
        <v>7</v>
      </c>
      <c r="C20" s="812"/>
      <c r="D20" s="819" t="s">
        <v>712</v>
      </c>
      <c r="E20" s="820">
        <v>4.0000000000000001E-3</v>
      </c>
      <c r="F20" s="800"/>
      <c r="G20" s="8"/>
      <c r="H20" s="8"/>
      <c r="I20" s="8"/>
      <c r="J20" s="8"/>
      <c r="K20" s="8"/>
      <c r="L20" s="8"/>
    </row>
    <row r="21" spans="1:12" ht="18" x14ac:dyDescent="0.25">
      <c r="A21" s="798"/>
      <c r="B21" s="798">
        <f t="shared" si="0"/>
        <v>8</v>
      </c>
      <c r="C21" s="800"/>
      <c r="D21" s="821"/>
      <c r="E21" s="822"/>
      <c r="F21" s="800"/>
      <c r="G21" s="8"/>
      <c r="H21" s="8"/>
      <c r="I21" s="8"/>
      <c r="J21" s="8"/>
      <c r="K21" s="8"/>
      <c r="L21" s="8"/>
    </row>
    <row r="22" spans="1:12" ht="18" x14ac:dyDescent="0.25">
      <c r="A22" s="798"/>
      <c r="B22" s="798">
        <f t="shared" si="0"/>
        <v>9</v>
      </c>
      <c r="C22" s="800"/>
      <c r="D22" s="823" t="s">
        <v>721</v>
      </c>
      <c r="E22" s="824">
        <f>E18*(1+E20)</f>
        <v>-7413.5360000000001</v>
      </c>
      <c r="F22" s="800"/>
      <c r="G22" s="8"/>
      <c r="H22" s="8"/>
      <c r="I22" s="8"/>
      <c r="J22" s="8"/>
      <c r="K22" s="8"/>
      <c r="L22" s="8"/>
    </row>
    <row r="23" spans="1:12" ht="18" x14ac:dyDescent="0.25">
      <c r="A23" s="798"/>
      <c r="B23" s="798">
        <f t="shared" si="0"/>
        <v>10</v>
      </c>
      <c r="C23" s="800"/>
      <c r="D23" s="825"/>
      <c r="E23" s="800"/>
      <c r="F23" s="800"/>
      <c r="G23" s="8"/>
      <c r="H23" s="8"/>
      <c r="I23" s="8"/>
      <c r="J23" s="8"/>
      <c r="K23" s="8"/>
      <c r="L23" s="8"/>
    </row>
    <row r="24" spans="1:12" ht="18" x14ac:dyDescent="0.25">
      <c r="A24" s="798"/>
      <c r="B24" s="798">
        <f t="shared" si="0"/>
        <v>11</v>
      </c>
      <c r="C24" s="800"/>
      <c r="D24" s="800" t="s">
        <v>713</v>
      </c>
      <c r="E24" s="826">
        <v>1.2999999999999999E-2</v>
      </c>
      <c r="F24" s="800"/>
      <c r="G24" s="8"/>
      <c r="H24" s="8"/>
      <c r="I24" s="8"/>
      <c r="J24" s="8"/>
      <c r="K24" s="8"/>
      <c r="L24" s="8"/>
    </row>
    <row r="25" spans="1:12" ht="19.5" x14ac:dyDescent="0.35">
      <c r="A25" s="798"/>
      <c r="B25" s="798">
        <f t="shared" si="0"/>
        <v>12</v>
      </c>
      <c r="C25" s="800"/>
      <c r="D25" s="827"/>
      <c r="E25" s="800"/>
      <c r="F25" s="800"/>
      <c r="G25" s="8"/>
      <c r="H25" s="8"/>
      <c r="I25" s="8"/>
      <c r="J25" s="8"/>
      <c r="K25" s="8"/>
      <c r="L25" s="8"/>
    </row>
    <row r="26" spans="1:12" ht="18" x14ac:dyDescent="0.25">
      <c r="A26" s="798"/>
      <c r="B26" s="798">
        <f t="shared" si="0"/>
        <v>13</v>
      </c>
      <c r="C26" s="800"/>
      <c r="D26" s="800" t="s">
        <v>722</v>
      </c>
      <c r="E26" s="828">
        <f>E22*(1+E24)</f>
        <v>-7509.9119679999994</v>
      </c>
      <c r="F26" s="800"/>
      <c r="G26" s="8"/>
      <c r="H26" s="8"/>
      <c r="I26" s="8"/>
      <c r="J26" s="8"/>
      <c r="K26" s="8"/>
      <c r="L26" s="8"/>
    </row>
    <row r="27" spans="1:12" x14ac:dyDescent="0.2">
      <c r="G27" s="8"/>
      <c r="H27" s="8"/>
      <c r="I27" s="8"/>
      <c r="J27" s="8"/>
      <c r="K27" s="8"/>
      <c r="L27" s="8"/>
    </row>
    <row r="28" spans="1:12" x14ac:dyDescent="0.2">
      <c r="G28" s="8"/>
      <c r="H28" s="8"/>
      <c r="I28" s="8"/>
      <c r="J28" s="8"/>
      <c r="K28" s="8"/>
      <c r="L28" s="8"/>
    </row>
    <row r="29" spans="1:12" x14ac:dyDescent="0.2">
      <c r="G29" s="8"/>
      <c r="H29" s="8"/>
      <c r="I29" s="8"/>
      <c r="J29" s="8"/>
      <c r="K29" s="8"/>
      <c r="L29" s="8"/>
    </row>
    <row r="30" spans="1:12" x14ac:dyDescent="0.2">
      <c r="G30" s="8"/>
      <c r="H30" s="8"/>
      <c r="I30" s="8"/>
      <c r="J30" s="8"/>
      <c r="K30" s="8"/>
      <c r="L30" s="8"/>
    </row>
    <row r="31" spans="1:12" x14ac:dyDescent="0.2">
      <c r="G31" s="8"/>
      <c r="H31" s="8"/>
      <c r="I31" s="8"/>
      <c r="J31" s="8"/>
      <c r="K31" s="8"/>
      <c r="L31" s="8"/>
    </row>
    <row r="32" spans="1:12" x14ac:dyDescent="0.2">
      <c r="C32" s="103"/>
      <c r="G32" s="8"/>
      <c r="H32" s="8"/>
      <c r="I32" s="8"/>
      <c r="J32" s="8"/>
      <c r="K32" s="8"/>
      <c r="L32" s="8"/>
    </row>
    <row r="33" spans="7:12" x14ac:dyDescent="0.2">
      <c r="G33" s="8"/>
      <c r="H33" s="8"/>
      <c r="I33" s="8"/>
      <c r="J33" s="8"/>
      <c r="K33" s="8"/>
      <c r="L33" s="8"/>
    </row>
    <row r="34" spans="7:12" x14ac:dyDescent="0.2">
      <c r="G34" s="8"/>
      <c r="H34" s="8"/>
      <c r="I34" s="8"/>
      <c r="J34" s="8"/>
      <c r="K34" s="8"/>
      <c r="L34" s="8"/>
    </row>
    <row r="35" spans="7:12" x14ac:dyDescent="0.2">
      <c r="G35" s="8"/>
      <c r="H35" s="8"/>
      <c r="I35" s="8"/>
      <c r="J35" s="8"/>
      <c r="K35" s="8"/>
      <c r="L35" s="8"/>
    </row>
    <row r="36" spans="7:12" x14ac:dyDescent="0.2">
      <c r="G36" s="8"/>
      <c r="H36" s="8"/>
      <c r="I36" s="8"/>
      <c r="J36" s="8"/>
      <c r="K36" s="8"/>
      <c r="L36" s="8"/>
    </row>
    <row r="37" spans="7:12" x14ac:dyDescent="0.2">
      <c r="G37" s="8"/>
      <c r="H37" s="8"/>
      <c r="I37" s="8"/>
      <c r="J37" s="8"/>
      <c r="K37" s="8"/>
      <c r="L37" s="8"/>
    </row>
    <row r="38" spans="7:12" x14ac:dyDescent="0.2">
      <c r="G38" s="8"/>
      <c r="H38" s="8"/>
      <c r="I38" s="8"/>
      <c r="J38" s="8"/>
      <c r="K38" s="8"/>
      <c r="L38" s="8"/>
    </row>
    <row r="39" spans="7:12" x14ac:dyDescent="0.2">
      <c r="G39" s="8"/>
      <c r="H39" s="8"/>
      <c r="I39" s="8"/>
      <c r="J39" s="8"/>
      <c r="K39" s="8"/>
      <c r="L39" s="8"/>
    </row>
    <row r="40" spans="7:12" x14ac:dyDescent="0.2">
      <c r="G40" s="8"/>
      <c r="H40" s="8"/>
      <c r="I40" s="8"/>
      <c r="J40" s="8"/>
      <c r="K40" s="8"/>
      <c r="L40" s="8"/>
    </row>
    <row r="41" spans="7:12" x14ac:dyDescent="0.2">
      <c r="G41" s="8"/>
      <c r="H41" s="8"/>
      <c r="I41" s="8"/>
      <c r="J41" s="8"/>
      <c r="K41" s="8"/>
      <c r="L41" s="8"/>
    </row>
    <row r="42" spans="7:12" x14ac:dyDescent="0.2">
      <c r="G42" s="8"/>
      <c r="H42" s="8"/>
      <c r="I42" s="8"/>
      <c r="J42" s="8"/>
      <c r="K42" s="8"/>
      <c r="L42" s="8"/>
    </row>
    <row r="43" spans="7:12" x14ac:dyDescent="0.2">
      <c r="G43" s="8"/>
      <c r="H43" s="8"/>
      <c r="I43" s="8"/>
      <c r="J43" s="8"/>
      <c r="K43" s="8"/>
      <c r="L43" s="8"/>
    </row>
    <row r="44" spans="7:12" x14ac:dyDescent="0.2">
      <c r="G44" s="8"/>
      <c r="H44" s="8"/>
      <c r="I44" s="8"/>
      <c r="J44" s="8"/>
      <c r="K44" s="8"/>
      <c r="L44" s="8"/>
    </row>
    <row r="45" spans="7:12" x14ac:dyDescent="0.2">
      <c r="G45" s="8"/>
      <c r="H45" s="8"/>
      <c r="I45" s="8"/>
      <c r="J45" s="8"/>
      <c r="K45" s="8"/>
      <c r="L45" s="8"/>
    </row>
    <row r="46" spans="7:12" x14ac:dyDescent="0.2">
      <c r="G46" s="8"/>
      <c r="H46" s="8"/>
      <c r="I46" s="8"/>
      <c r="J46" s="8"/>
      <c r="K46" s="8"/>
      <c r="L46" s="8"/>
    </row>
    <row r="47" spans="7:12" x14ac:dyDescent="0.2">
      <c r="G47" s="8"/>
      <c r="H47" s="8"/>
      <c r="I47" s="8"/>
      <c r="J47" s="8"/>
      <c r="K47" s="8"/>
      <c r="L47" s="8"/>
    </row>
    <row r="48" spans="7:12" x14ac:dyDescent="0.2">
      <c r="G48" s="8"/>
      <c r="H48" s="8"/>
      <c r="I48" s="8"/>
      <c r="J48" s="8"/>
      <c r="K48" s="8"/>
      <c r="L48" s="8"/>
    </row>
    <row r="49" spans="7:12" x14ac:dyDescent="0.2">
      <c r="G49" s="8"/>
      <c r="H49" s="8"/>
      <c r="I49" s="8"/>
      <c r="J49" s="8"/>
      <c r="K49" s="8"/>
      <c r="L49" s="8"/>
    </row>
    <row r="50" spans="7:12" x14ac:dyDescent="0.2">
      <c r="G50" s="8"/>
      <c r="H50" s="8"/>
      <c r="I50" s="8"/>
      <c r="J50" s="8"/>
      <c r="K50" s="8"/>
      <c r="L50" s="8"/>
    </row>
    <row r="51" spans="7:12" x14ac:dyDescent="0.2">
      <c r="G51" s="8"/>
      <c r="H51" s="8"/>
      <c r="I51" s="8"/>
      <c r="J51" s="8"/>
      <c r="K51" s="8"/>
      <c r="L51" s="8"/>
    </row>
    <row r="52" spans="7:12" x14ac:dyDescent="0.2">
      <c r="G52" s="8"/>
      <c r="H52" s="8"/>
      <c r="I52" s="8"/>
      <c r="J52" s="8"/>
      <c r="K52" s="8"/>
      <c r="L52" s="8"/>
    </row>
    <row r="53" spans="7:12" x14ac:dyDescent="0.2">
      <c r="G53" s="8"/>
      <c r="H53" s="8"/>
      <c r="I53" s="8"/>
      <c r="J53" s="8"/>
      <c r="K53" s="8"/>
      <c r="L53" s="8"/>
    </row>
    <row r="54" spans="7:12" x14ac:dyDescent="0.2">
      <c r="G54" s="8"/>
      <c r="H54" s="8"/>
      <c r="I54" s="8"/>
      <c r="J54" s="8"/>
      <c r="K54" s="8"/>
      <c r="L54" s="8"/>
    </row>
    <row r="55" spans="7:12" x14ac:dyDescent="0.2">
      <c r="G55" s="8"/>
      <c r="H55" s="8"/>
      <c r="I55" s="8"/>
      <c r="J55" s="8"/>
      <c r="K55" s="8"/>
      <c r="L55" s="8"/>
    </row>
    <row r="56" spans="7:12" x14ac:dyDescent="0.2">
      <c r="G56" s="8"/>
      <c r="H56" s="8"/>
      <c r="I56" s="8"/>
      <c r="J56" s="8"/>
      <c r="K56" s="8"/>
      <c r="L56" s="8"/>
    </row>
    <row r="57" spans="7:12" x14ac:dyDescent="0.2">
      <c r="G57" s="8"/>
      <c r="H57" s="8"/>
      <c r="I57" s="8"/>
      <c r="J57" s="8"/>
      <c r="K57" s="8"/>
      <c r="L57" s="8"/>
    </row>
    <row r="58" spans="7:12" x14ac:dyDescent="0.2">
      <c r="G58" s="8"/>
      <c r="H58" s="8"/>
      <c r="I58" s="8"/>
      <c r="J58" s="8"/>
      <c r="K58" s="8"/>
      <c r="L58" s="8"/>
    </row>
    <row r="59" spans="7:12" x14ac:dyDescent="0.2">
      <c r="G59" s="8"/>
      <c r="H59" s="8"/>
      <c r="I59" s="8"/>
      <c r="J59" s="8"/>
      <c r="K59" s="8"/>
      <c r="L59" s="8"/>
    </row>
    <row r="60" spans="7:12" x14ac:dyDescent="0.2">
      <c r="G60" s="8"/>
      <c r="H60" s="8"/>
      <c r="I60" s="8"/>
      <c r="J60" s="8"/>
      <c r="K60" s="8"/>
      <c r="L60" s="8"/>
    </row>
    <row r="61" spans="7:12" x14ac:dyDescent="0.2">
      <c r="G61" s="8"/>
      <c r="H61" s="8"/>
      <c r="I61" s="8"/>
      <c r="J61" s="8"/>
      <c r="K61" s="8"/>
      <c r="L61" s="8"/>
    </row>
    <row r="62" spans="7:12" x14ac:dyDescent="0.2">
      <c r="G62" s="8"/>
      <c r="H62" s="8"/>
      <c r="I62" s="8"/>
      <c r="J62" s="8"/>
      <c r="K62" s="8"/>
      <c r="L62" s="8"/>
    </row>
    <row r="63" spans="7:12" x14ac:dyDescent="0.2">
      <c r="G63" s="8"/>
      <c r="H63" s="8"/>
      <c r="I63" s="8"/>
      <c r="J63" s="8"/>
      <c r="K63" s="8"/>
      <c r="L63" s="8"/>
    </row>
    <row r="64" spans="7:12" x14ac:dyDescent="0.2">
      <c r="G64" s="8"/>
      <c r="H64" s="8"/>
      <c r="I64" s="8"/>
      <c r="J64" s="8"/>
      <c r="K64" s="8"/>
      <c r="L64" s="8"/>
    </row>
    <row r="65" spans="7:12" x14ac:dyDescent="0.2">
      <c r="G65" s="8"/>
      <c r="H65" s="8"/>
      <c r="I65" s="8"/>
      <c r="J65" s="8"/>
      <c r="K65" s="8"/>
      <c r="L65" s="8"/>
    </row>
    <row r="66" spans="7:12" x14ac:dyDescent="0.2">
      <c r="G66" s="8"/>
      <c r="H66" s="8"/>
      <c r="I66" s="8"/>
      <c r="J66" s="8"/>
      <c r="K66" s="8"/>
      <c r="L66" s="8"/>
    </row>
    <row r="67" spans="7:12" x14ac:dyDescent="0.2">
      <c r="G67" s="8"/>
      <c r="H67" s="8"/>
      <c r="I67" s="8"/>
      <c r="J67" s="8"/>
      <c r="K67" s="8"/>
      <c r="L67" s="8"/>
    </row>
    <row r="68" spans="7:12" x14ac:dyDescent="0.2">
      <c r="G68" s="8"/>
      <c r="H68" s="8"/>
      <c r="I68" s="8"/>
      <c r="J68" s="8"/>
      <c r="K68" s="8"/>
      <c r="L68" s="8"/>
    </row>
    <row r="69" spans="7:12" x14ac:dyDescent="0.2">
      <c r="G69" s="8"/>
      <c r="H69" s="8"/>
      <c r="I69" s="8"/>
      <c r="J69" s="8"/>
      <c r="K69" s="8"/>
      <c r="L69" s="8"/>
    </row>
  </sheetData>
  <mergeCells count="2">
    <mergeCell ref="B8:E8"/>
    <mergeCell ref="B9:E9"/>
  </mergeCells>
  <phoneticPr fontId="4" type="noConversion"/>
  <pageMargins left="0.75" right="0.75" top="0.56999999999999995" bottom="1" header="0.5" footer="0.5"/>
  <pageSetup scale="71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C19" sqref="C19"/>
    </sheetView>
  </sheetViews>
  <sheetFormatPr defaultRowHeight="12.75" x14ac:dyDescent="0.2"/>
  <cols>
    <col min="1" max="1" width="4.42578125" style="16" customWidth="1"/>
    <col min="2" max="2" width="41" style="8" customWidth="1"/>
    <col min="3" max="3" width="14.85546875" bestFit="1" customWidth="1"/>
  </cols>
  <sheetData>
    <row r="1" spans="1:11" ht="15" x14ac:dyDescent="0.25">
      <c r="A1" s="917" t="s">
        <v>175</v>
      </c>
      <c r="B1" s="917"/>
    </row>
    <row r="2" spans="1:11" ht="15.75" customHeight="1" x14ac:dyDescent="0.4">
      <c r="A2" s="274"/>
      <c r="B2" s="274"/>
    </row>
    <row r="3" spans="1:11" x14ac:dyDescent="0.2">
      <c r="A3" s="14"/>
      <c r="B3" s="11"/>
      <c r="C3" s="559">
        <v>43100</v>
      </c>
    </row>
    <row r="4" spans="1:11" ht="13.5" thickBot="1" x14ac:dyDescent="0.25">
      <c r="A4" s="14"/>
      <c r="B4" s="461" t="s">
        <v>175</v>
      </c>
      <c r="C4" s="560" t="s">
        <v>0</v>
      </c>
    </row>
    <row r="5" spans="1:11" x14ac:dyDescent="0.2">
      <c r="A5" s="14"/>
      <c r="B5" s="461"/>
      <c r="C5" s="275"/>
    </row>
    <row r="6" spans="1:11" x14ac:dyDescent="0.2">
      <c r="A6" s="14">
        <v>1</v>
      </c>
      <c r="B6" s="11" t="s">
        <v>510</v>
      </c>
      <c r="C6" s="561">
        <v>879184.78</v>
      </c>
    </row>
    <row r="7" spans="1:11" x14ac:dyDescent="0.2">
      <c r="A7" s="14">
        <v>2</v>
      </c>
      <c r="B7" s="11" t="s">
        <v>511</v>
      </c>
      <c r="C7" s="561">
        <v>225475</v>
      </c>
    </row>
    <row r="8" spans="1:11" x14ac:dyDescent="0.2">
      <c r="A8" s="14">
        <v>3</v>
      </c>
      <c r="B8" s="11" t="s">
        <v>512</v>
      </c>
      <c r="C8" s="561">
        <v>337091.85</v>
      </c>
    </row>
    <row r="9" spans="1:11" x14ac:dyDescent="0.2">
      <c r="A9" s="14">
        <v>4</v>
      </c>
      <c r="B9" s="11" t="s">
        <v>513</v>
      </c>
      <c r="C9" s="561">
        <v>0</v>
      </c>
      <c r="F9" s="8"/>
      <c r="G9" s="8"/>
      <c r="H9" s="8"/>
      <c r="I9" s="8"/>
      <c r="J9" s="8"/>
      <c r="K9" s="8"/>
    </row>
    <row r="10" spans="1:11" x14ac:dyDescent="0.2">
      <c r="A10" s="14">
        <v>5</v>
      </c>
      <c r="B10" s="20" t="s">
        <v>723</v>
      </c>
      <c r="C10" s="561">
        <v>34800</v>
      </c>
      <c r="F10" s="8"/>
      <c r="G10" s="8"/>
      <c r="H10" s="8"/>
      <c r="I10" s="8"/>
      <c r="J10" s="8"/>
      <c r="K10" s="8"/>
    </row>
    <row r="11" spans="1:11" x14ac:dyDescent="0.2">
      <c r="A11" s="14"/>
      <c r="B11" s="11"/>
      <c r="C11" s="275"/>
      <c r="F11" s="8"/>
      <c r="G11" s="8"/>
      <c r="H11" s="8"/>
      <c r="I11" s="8"/>
      <c r="J11" s="8"/>
      <c r="K11" s="8"/>
    </row>
    <row r="12" spans="1:11" ht="13.5" thickBot="1" x14ac:dyDescent="0.25">
      <c r="A12" s="14">
        <v>6</v>
      </c>
      <c r="B12" s="11" t="s">
        <v>28</v>
      </c>
      <c r="C12" s="562">
        <f>SUM(C6:C11)</f>
        <v>1476551.63</v>
      </c>
      <c r="F12" s="8"/>
      <c r="G12" s="8"/>
      <c r="H12" s="8"/>
      <c r="I12" s="8"/>
      <c r="J12" s="8"/>
      <c r="K12" s="8"/>
    </row>
    <row r="13" spans="1:11" ht="13.5" thickTop="1" x14ac:dyDescent="0.2">
      <c r="A13" s="14"/>
      <c r="B13" s="11"/>
      <c r="C13" s="275"/>
      <c r="F13" s="8"/>
      <c r="G13" s="8"/>
      <c r="H13" s="8"/>
      <c r="I13" s="8"/>
      <c r="J13" s="8"/>
      <c r="K13" s="8"/>
    </row>
    <row r="14" spans="1:11" x14ac:dyDescent="0.2">
      <c r="A14" s="14">
        <v>7</v>
      </c>
      <c r="B14" s="11" t="s">
        <v>176</v>
      </c>
      <c r="C14" s="508">
        <v>295310.326</v>
      </c>
      <c r="F14" s="8"/>
      <c r="G14" s="8"/>
      <c r="H14" s="8"/>
      <c r="I14" s="8"/>
      <c r="J14" s="8"/>
      <c r="K14" s="8"/>
    </row>
    <row r="15" spans="1:11" x14ac:dyDescent="0.2">
      <c r="A15" s="14">
        <v>8</v>
      </c>
      <c r="B15" s="11" t="s">
        <v>382</v>
      </c>
      <c r="C15" s="508">
        <v>624089.55055199994</v>
      </c>
      <c r="D15" s="632" t="s">
        <v>180</v>
      </c>
      <c r="F15" s="8"/>
      <c r="G15" s="8"/>
      <c r="H15" s="8"/>
      <c r="I15" s="8"/>
      <c r="J15" s="8"/>
      <c r="K15" s="8"/>
    </row>
    <row r="16" spans="1:11" x14ac:dyDescent="0.2">
      <c r="A16" s="14">
        <v>9</v>
      </c>
      <c r="B16" s="20" t="s">
        <v>177</v>
      </c>
      <c r="C16" s="508">
        <f>C14-C15</f>
        <v>-328779.22455199994</v>
      </c>
      <c r="F16" s="8"/>
      <c r="G16" s="8"/>
      <c r="H16" s="8"/>
      <c r="I16" s="8"/>
      <c r="J16" s="8"/>
      <c r="K16" s="8"/>
    </row>
    <row r="17" spans="1:11" x14ac:dyDescent="0.2">
      <c r="A17" s="14"/>
      <c r="B17" s="11"/>
      <c r="C17" s="508"/>
      <c r="F17" s="8"/>
      <c r="G17" s="8"/>
      <c r="H17" s="8"/>
      <c r="I17" s="8"/>
      <c r="J17" s="8"/>
      <c r="K17" s="8"/>
    </row>
    <row r="18" spans="1:11" x14ac:dyDescent="0.2">
      <c r="A18" s="272">
        <f>A16+1</f>
        <v>10</v>
      </c>
      <c r="B18" s="20" t="s">
        <v>27</v>
      </c>
      <c r="C18" s="796">
        <v>-317736.48526806303</v>
      </c>
      <c r="F18" s="8"/>
      <c r="G18" s="8"/>
      <c r="H18" s="8"/>
      <c r="I18" s="8"/>
      <c r="J18" s="8"/>
      <c r="K18" s="8"/>
    </row>
    <row r="19" spans="1:11" x14ac:dyDescent="0.2">
      <c r="A19" s="272">
        <f>A18+1</f>
        <v>11</v>
      </c>
      <c r="B19" s="20" t="s">
        <v>26</v>
      </c>
      <c r="C19" s="796">
        <v>-11042.739283936935</v>
      </c>
      <c r="F19" s="8"/>
      <c r="G19" s="8"/>
      <c r="H19" s="8"/>
      <c r="I19" s="8"/>
      <c r="J19" s="8"/>
      <c r="K19" s="8"/>
    </row>
    <row r="20" spans="1:11" x14ac:dyDescent="0.2">
      <c r="F20" s="8"/>
      <c r="G20" s="8"/>
      <c r="H20" s="8"/>
      <c r="I20" s="8"/>
      <c r="J20" s="8"/>
      <c r="K20" s="8"/>
    </row>
    <row r="21" spans="1:11" x14ac:dyDescent="0.2">
      <c r="B21" s="235"/>
      <c r="C21" s="106"/>
      <c r="F21" s="8"/>
      <c r="G21" s="8"/>
      <c r="H21" s="8"/>
      <c r="I21" s="8"/>
      <c r="J21" s="8"/>
      <c r="K21" s="8"/>
    </row>
    <row r="22" spans="1:11" x14ac:dyDescent="0.2">
      <c r="B22" s="235"/>
      <c r="C22" s="561"/>
      <c r="F22" s="8"/>
      <c r="G22" s="8"/>
      <c r="H22" s="8"/>
      <c r="I22" s="8"/>
      <c r="J22" s="8"/>
      <c r="K22" s="8"/>
    </row>
    <row r="23" spans="1:11" x14ac:dyDescent="0.2">
      <c r="A23" s="918" t="s">
        <v>741</v>
      </c>
      <c r="B23" s="918"/>
      <c r="C23" s="918"/>
      <c r="D23" s="918"/>
      <c r="E23" s="918"/>
      <c r="F23" s="8"/>
      <c r="G23" s="8"/>
      <c r="H23" s="8"/>
      <c r="I23" s="8"/>
      <c r="J23" s="8"/>
      <c r="K23" s="8"/>
    </row>
    <row r="24" spans="1:11" x14ac:dyDescent="0.2">
      <c r="A24" s="918"/>
      <c r="B24" s="918"/>
      <c r="C24" s="918"/>
      <c r="D24" s="918"/>
      <c r="E24" s="918"/>
      <c r="F24" s="8"/>
      <c r="G24" s="8"/>
      <c r="H24" s="8"/>
      <c r="I24" s="8"/>
      <c r="J24" s="8"/>
      <c r="K24" s="8"/>
    </row>
    <row r="25" spans="1:11" x14ac:dyDescent="0.2">
      <c r="F25" s="8"/>
      <c r="G25" s="8"/>
      <c r="H25" s="8"/>
      <c r="I25" s="8"/>
      <c r="J25" s="8"/>
      <c r="K25" s="8"/>
    </row>
    <row r="26" spans="1:11" x14ac:dyDescent="0.2">
      <c r="F26" s="8"/>
      <c r="G26" s="8"/>
      <c r="H26" s="8"/>
      <c r="I26" s="8"/>
      <c r="J26" s="8"/>
      <c r="K26" s="8"/>
    </row>
    <row r="27" spans="1:11" x14ac:dyDescent="0.2">
      <c r="F27" s="8"/>
      <c r="G27" s="8"/>
      <c r="H27" s="8"/>
      <c r="I27" s="8"/>
      <c r="J27" s="8"/>
      <c r="K27" s="8"/>
    </row>
    <row r="28" spans="1:11" x14ac:dyDescent="0.2">
      <c r="F28" s="8"/>
      <c r="G28" s="8"/>
      <c r="H28" s="8"/>
      <c r="I28" s="8"/>
      <c r="J28" s="8"/>
      <c r="K28" s="8"/>
    </row>
    <row r="29" spans="1:11" x14ac:dyDescent="0.2">
      <c r="F29" s="8"/>
      <c r="G29" s="8"/>
      <c r="H29" s="8"/>
      <c r="I29" s="8"/>
      <c r="J29" s="8"/>
      <c r="K29" s="8"/>
    </row>
    <row r="30" spans="1:11" x14ac:dyDescent="0.2">
      <c r="F30" s="8"/>
      <c r="G30" s="8"/>
      <c r="H30" s="8"/>
      <c r="I30" s="8"/>
      <c r="J30" s="8"/>
      <c r="K30" s="8"/>
    </row>
    <row r="31" spans="1:11" x14ac:dyDescent="0.2">
      <c r="F31" s="8"/>
      <c r="G31" s="8"/>
      <c r="H31" s="8"/>
      <c r="I31" s="8"/>
      <c r="J31" s="8"/>
      <c r="K31" s="8"/>
    </row>
    <row r="32" spans="1:11" x14ac:dyDescent="0.2">
      <c r="F32" s="8"/>
      <c r="G32" s="8"/>
      <c r="H32" s="8"/>
      <c r="I32" s="8"/>
      <c r="J32" s="8"/>
      <c r="K32" s="8"/>
    </row>
    <row r="33" spans="6:11" x14ac:dyDescent="0.2">
      <c r="F33" s="8"/>
      <c r="G33" s="8"/>
      <c r="H33" s="8"/>
      <c r="I33" s="8"/>
      <c r="J33" s="8"/>
      <c r="K33" s="8"/>
    </row>
    <row r="34" spans="6:11" x14ac:dyDescent="0.2">
      <c r="F34" s="8"/>
      <c r="G34" s="8"/>
      <c r="H34" s="8"/>
      <c r="I34" s="8"/>
      <c r="J34" s="8"/>
      <c r="K34" s="8"/>
    </row>
    <row r="35" spans="6:11" x14ac:dyDescent="0.2">
      <c r="F35" s="8"/>
      <c r="G35" s="8"/>
      <c r="H35" s="8"/>
      <c r="I35" s="8"/>
      <c r="J35" s="8"/>
      <c r="K35" s="8"/>
    </row>
    <row r="36" spans="6:11" x14ac:dyDescent="0.2">
      <c r="F36" s="8"/>
      <c r="G36" s="8"/>
      <c r="H36" s="8"/>
      <c r="I36" s="8"/>
      <c r="J36" s="8"/>
      <c r="K36" s="8"/>
    </row>
    <row r="37" spans="6:11" x14ac:dyDescent="0.2">
      <c r="F37" s="8"/>
      <c r="G37" s="8"/>
      <c r="H37" s="8"/>
      <c r="I37" s="8"/>
      <c r="J37" s="8"/>
      <c r="K37" s="8"/>
    </row>
    <row r="38" spans="6:11" x14ac:dyDescent="0.2">
      <c r="F38" s="8"/>
      <c r="G38" s="8"/>
      <c r="H38" s="8"/>
      <c r="I38" s="8"/>
      <c r="J38" s="8"/>
      <c r="K38" s="8"/>
    </row>
    <row r="39" spans="6:11" x14ac:dyDescent="0.2">
      <c r="F39" s="8"/>
      <c r="G39" s="8"/>
      <c r="H39" s="8"/>
      <c r="I39" s="8"/>
      <c r="J39" s="8"/>
      <c r="K39" s="8"/>
    </row>
    <row r="40" spans="6:11" x14ac:dyDescent="0.2">
      <c r="F40" s="8"/>
      <c r="G40" s="8"/>
      <c r="H40" s="8"/>
      <c r="I40" s="8"/>
      <c r="J40" s="8"/>
      <c r="K40" s="8"/>
    </row>
    <row r="41" spans="6:11" x14ac:dyDescent="0.2">
      <c r="F41" s="8"/>
      <c r="G41" s="8"/>
      <c r="H41" s="8"/>
      <c r="I41" s="8"/>
      <c r="J41" s="8"/>
      <c r="K41" s="8"/>
    </row>
    <row r="42" spans="6:11" x14ac:dyDescent="0.2">
      <c r="F42" s="8"/>
      <c r="G42" s="8"/>
      <c r="H42" s="8"/>
      <c r="I42" s="8"/>
      <c r="J42" s="8"/>
      <c r="K42" s="8"/>
    </row>
    <row r="43" spans="6:11" x14ac:dyDescent="0.2">
      <c r="F43" s="8"/>
      <c r="G43" s="8"/>
      <c r="H43" s="8"/>
      <c r="I43" s="8"/>
      <c r="J43" s="8"/>
      <c r="K43" s="8"/>
    </row>
    <row r="44" spans="6:11" x14ac:dyDescent="0.2">
      <c r="F44" s="8"/>
      <c r="G44" s="8"/>
      <c r="H44" s="8"/>
      <c r="I44" s="8"/>
      <c r="J44" s="8"/>
      <c r="K44" s="8"/>
    </row>
    <row r="45" spans="6:11" x14ac:dyDescent="0.2">
      <c r="F45" s="8"/>
      <c r="G45" s="8"/>
      <c r="H45" s="8"/>
      <c r="I45" s="8"/>
      <c r="J45" s="8"/>
      <c r="K45" s="8"/>
    </row>
    <row r="46" spans="6:11" x14ac:dyDescent="0.2">
      <c r="F46" s="8"/>
      <c r="G46" s="8"/>
      <c r="H46" s="8"/>
      <c r="I46" s="8"/>
      <c r="J46" s="8"/>
      <c r="K46" s="8"/>
    </row>
    <row r="47" spans="6:11" x14ac:dyDescent="0.2">
      <c r="F47" s="8"/>
      <c r="G47" s="8"/>
      <c r="H47" s="8"/>
      <c r="I47" s="8"/>
      <c r="J47" s="8"/>
      <c r="K47" s="8"/>
    </row>
    <row r="48" spans="6:11" x14ac:dyDescent="0.2">
      <c r="F48" s="8"/>
      <c r="G48" s="8"/>
      <c r="H48" s="8"/>
      <c r="I48" s="8"/>
      <c r="J48" s="8"/>
      <c r="K48" s="8"/>
    </row>
    <row r="49" spans="6:11" x14ac:dyDescent="0.2">
      <c r="F49" s="8"/>
      <c r="G49" s="8"/>
      <c r="H49" s="8"/>
      <c r="I49" s="8"/>
      <c r="J49" s="8"/>
      <c r="K49" s="8"/>
    </row>
    <row r="50" spans="6:11" x14ac:dyDescent="0.2">
      <c r="F50" s="8"/>
      <c r="G50" s="8"/>
      <c r="H50" s="8"/>
      <c r="I50" s="8"/>
      <c r="J50" s="8"/>
      <c r="K50" s="8"/>
    </row>
    <row r="51" spans="6:11" x14ac:dyDescent="0.2">
      <c r="F51" s="8"/>
      <c r="G51" s="8"/>
      <c r="H51" s="8"/>
      <c r="I51" s="8"/>
      <c r="J51" s="8"/>
      <c r="K51" s="8"/>
    </row>
    <row r="52" spans="6:11" x14ac:dyDescent="0.2">
      <c r="F52" s="8"/>
      <c r="G52" s="8"/>
      <c r="H52" s="8"/>
      <c r="I52" s="8"/>
      <c r="J52" s="8"/>
      <c r="K52" s="8"/>
    </row>
    <row r="53" spans="6:11" x14ac:dyDescent="0.2">
      <c r="F53" s="8"/>
      <c r="G53" s="8"/>
      <c r="H53" s="8"/>
      <c r="I53" s="8"/>
      <c r="J53" s="8"/>
      <c r="K53" s="8"/>
    </row>
    <row r="54" spans="6:11" x14ac:dyDescent="0.2">
      <c r="F54" s="8"/>
      <c r="G54" s="8"/>
      <c r="H54" s="8"/>
      <c r="I54" s="8"/>
      <c r="J54" s="8"/>
      <c r="K54" s="8"/>
    </row>
    <row r="55" spans="6:11" x14ac:dyDescent="0.2">
      <c r="F55" s="8"/>
      <c r="G55" s="8"/>
      <c r="H55" s="8"/>
      <c r="I55" s="8"/>
      <c r="J55" s="8"/>
      <c r="K55" s="8"/>
    </row>
    <row r="56" spans="6:11" x14ac:dyDescent="0.2">
      <c r="F56" s="8"/>
      <c r="G56" s="8"/>
      <c r="H56" s="8"/>
      <c r="I56" s="8"/>
      <c r="J56" s="8"/>
      <c r="K56" s="8"/>
    </row>
    <row r="57" spans="6:11" x14ac:dyDescent="0.2">
      <c r="F57" s="8"/>
      <c r="G57" s="8"/>
      <c r="H57" s="8"/>
      <c r="I57" s="8"/>
      <c r="J57" s="8"/>
      <c r="K57" s="8"/>
    </row>
    <row r="58" spans="6:11" x14ac:dyDescent="0.2">
      <c r="F58" s="8"/>
      <c r="G58" s="8"/>
      <c r="H58" s="8"/>
      <c r="I58" s="8"/>
      <c r="J58" s="8"/>
      <c r="K58" s="8"/>
    </row>
    <row r="59" spans="6:11" x14ac:dyDescent="0.2">
      <c r="F59" s="8"/>
      <c r="G59" s="8"/>
      <c r="H59" s="8"/>
      <c r="I59" s="8"/>
      <c r="J59" s="8"/>
      <c r="K59" s="8"/>
    </row>
    <row r="60" spans="6:11" x14ac:dyDescent="0.2">
      <c r="F60" s="8"/>
      <c r="G60" s="8"/>
      <c r="H60" s="8"/>
      <c r="I60" s="8"/>
      <c r="J60" s="8"/>
      <c r="K60" s="8"/>
    </row>
    <row r="61" spans="6:11" x14ac:dyDescent="0.2">
      <c r="F61" s="8"/>
      <c r="G61" s="8"/>
      <c r="H61" s="8"/>
      <c r="I61" s="8"/>
      <c r="J61" s="8"/>
      <c r="K61" s="8"/>
    </row>
    <row r="62" spans="6:11" x14ac:dyDescent="0.2">
      <c r="F62" s="8"/>
      <c r="G62" s="8"/>
      <c r="H62" s="8"/>
      <c r="I62" s="8"/>
      <c r="J62" s="8"/>
      <c r="K62" s="8"/>
    </row>
    <row r="63" spans="6:11" x14ac:dyDescent="0.2">
      <c r="F63" s="8"/>
      <c r="G63" s="8"/>
      <c r="H63" s="8"/>
      <c r="I63" s="8"/>
      <c r="J63" s="8"/>
      <c r="K63" s="8"/>
    </row>
    <row r="64" spans="6:11" x14ac:dyDescent="0.2">
      <c r="F64" s="8"/>
      <c r="G64" s="8"/>
      <c r="H64" s="8"/>
      <c r="I64" s="8"/>
      <c r="J64" s="8"/>
      <c r="K64" s="8"/>
    </row>
    <row r="65" spans="6:11" x14ac:dyDescent="0.2">
      <c r="F65" s="8"/>
      <c r="G65" s="8"/>
      <c r="H65" s="8"/>
      <c r="I65" s="8"/>
      <c r="J65" s="8"/>
      <c r="K65" s="8"/>
    </row>
    <row r="66" spans="6:11" x14ac:dyDescent="0.2">
      <c r="F66" s="8"/>
      <c r="G66" s="8"/>
      <c r="H66" s="8"/>
      <c r="I66" s="8"/>
      <c r="J66" s="8"/>
      <c r="K66" s="8"/>
    </row>
    <row r="67" spans="6:11" x14ac:dyDescent="0.2">
      <c r="F67" s="8"/>
      <c r="G67" s="8"/>
      <c r="H67" s="8"/>
      <c r="I67" s="8"/>
      <c r="J67" s="8"/>
      <c r="K67" s="8"/>
    </row>
    <row r="68" spans="6:11" x14ac:dyDescent="0.2">
      <c r="F68" s="8"/>
      <c r="G68" s="8"/>
      <c r="H68" s="8"/>
      <c r="I68" s="8"/>
      <c r="J68" s="8"/>
      <c r="K68" s="8"/>
    </row>
    <row r="69" spans="6:11" x14ac:dyDescent="0.2">
      <c r="F69" s="8"/>
      <c r="G69" s="8"/>
      <c r="H69" s="8"/>
      <c r="I69" s="8"/>
      <c r="J69" s="8"/>
      <c r="K69" s="8"/>
    </row>
    <row r="70" spans="6:11" x14ac:dyDescent="0.2">
      <c r="F70" s="8"/>
      <c r="G70" s="8"/>
      <c r="H70" s="8"/>
      <c r="I70" s="8"/>
      <c r="J70" s="8"/>
      <c r="K70" s="8"/>
    </row>
    <row r="71" spans="6:11" x14ac:dyDescent="0.2">
      <c r="F71" s="8"/>
      <c r="G71" s="8"/>
      <c r="H71" s="8"/>
      <c r="I71" s="8"/>
      <c r="J71" s="8"/>
      <c r="K71" s="8"/>
    </row>
    <row r="72" spans="6:11" x14ac:dyDescent="0.2">
      <c r="F72" s="8"/>
      <c r="G72" s="8"/>
      <c r="H72" s="8"/>
      <c r="I72" s="8"/>
      <c r="J72" s="8"/>
      <c r="K72" s="8"/>
    </row>
    <row r="73" spans="6:11" x14ac:dyDescent="0.2">
      <c r="F73" s="8"/>
      <c r="G73" s="8"/>
      <c r="H73" s="8"/>
      <c r="I73" s="8"/>
      <c r="J73" s="8"/>
      <c r="K73" s="8"/>
    </row>
  </sheetData>
  <mergeCells count="2">
    <mergeCell ref="A1:B1"/>
    <mergeCell ref="A23:E24"/>
  </mergeCells>
  <phoneticPr fontId="4" type="noConversion"/>
  <printOptions horizontalCentered="1"/>
  <pageMargins left="0.75" right="0.59" top="1.49" bottom="1" header="0.5" footer="0.5"/>
  <pageSetup firstPageNumber="37" orientation="portrait" useFirstPageNumber="1" horizontalDpi="1200" verticalDpi="1200" r:id="rId1"/>
  <headerFooter alignWithMargins="0">
    <oddHeader>&amp;R&amp;"Times New Roman,Regular"&amp;14Questar Gas Company
Docket 16-057-03
QGC Exhibit 3.25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/>
  </sheetViews>
  <sheetFormatPr defaultRowHeight="12.75" x14ac:dyDescent="0.2"/>
  <cols>
    <col min="1" max="1" width="3.42578125" style="8" customWidth="1"/>
    <col min="2" max="2" width="12.5703125" style="8" customWidth="1"/>
    <col min="3" max="3" width="10.7109375" style="8" bestFit="1" customWidth="1"/>
    <col min="4" max="4" width="8.85546875" style="8" bestFit="1" customWidth="1"/>
    <col min="5" max="5" width="10.7109375" style="8" bestFit="1" customWidth="1"/>
    <col min="6" max="6" width="15.85546875" style="8" customWidth="1"/>
    <col min="7" max="7" width="10.85546875" style="8" customWidth="1"/>
    <col min="8" max="8" width="11.28515625" style="8" bestFit="1" customWidth="1"/>
    <col min="9" max="9" width="10.5703125" style="8" customWidth="1"/>
    <col min="10" max="10" width="12.42578125" style="8" customWidth="1"/>
    <col min="11" max="11" width="17.85546875" style="8" customWidth="1"/>
    <col min="12" max="12" width="10" style="8" customWidth="1"/>
    <col min="13" max="13" width="10.7109375" style="8" bestFit="1" customWidth="1"/>
    <col min="14" max="14" width="8.85546875" style="8" bestFit="1" customWidth="1"/>
    <col min="15" max="15" width="10.7109375" style="8" bestFit="1" customWidth="1"/>
    <col min="16" max="17" width="3.85546875" style="8" bestFit="1" customWidth="1"/>
    <col min="18" max="18" width="3.5703125" style="8" customWidth="1"/>
    <col min="19" max="21" width="3.85546875" style="8" bestFit="1" customWidth="1"/>
    <col min="22" max="16384" width="9.140625" style="8"/>
  </cols>
  <sheetData>
    <row r="1" spans="1:15" ht="20.25" x14ac:dyDescent="0.3">
      <c r="B1" s="460" t="s">
        <v>409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0.25" x14ac:dyDescent="0.3">
      <c r="B2" s="46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">
      <c r="B3" s="461" t="s">
        <v>724</v>
      </c>
      <c r="C3" s="20"/>
      <c r="D3" s="20"/>
      <c r="E3" s="20"/>
      <c r="F3" s="20"/>
      <c r="G3" s="461" t="s">
        <v>725</v>
      </c>
      <c r="H3" s="20"/>
      <c r="I3" s="20"/>
      <c r="J3" s="20"/>
      <c r="K3" s="20"/>
      <c r="L3" s="461" t="s">
        <v>726</v>
      </c>
      <c r="M3" s="20"/>
      <c r="N3" s="20"/>
      <c r="O3" s="20"/>
    </row>
    <row r="4" spans="1:15" x14ac:dyDescent="0.2">
      <c r="B4" s="20"/>
      <c r="C4" s="20" t="s">
        <v>27</v>
      </c>
      <c r="D4" s="20" t="s">
        <v>26</v>
      </c>
      <c r="E4" s="20" t="s">
        <v>28</v>
      </c>
      <c r="F4" s="20"/>
      <c r="G4" s="20"/>
      <c r="H4" s="20" t="s">
        <v>27</v>
      </c>
      <c r="I4" s="20" t="s">
        <v>26</v>
      </c>
      <c r="J4" s="20" t="s">
        <v>708</v>
      </c>
      <c r="K4" s="20"/>
      <c r="L4" s="20"/>
      <c r="M4" s="20" t="s">
        <v>27</v>
      </c>
      <c r="N4" s="20" t="s">
        <v>26</v>
      </c>
      <c r="O4" s="20" t="s">
        <v>709</v>
      </c>
    </row>
    <row r="5" spans="1:15" x14ac:dyDescent="0.2">
      <c r="A5" s="8">
        <v>1</v>
      </c>
      <c r="B5" s="775">
        <v>42035</v>
      </c>
      <c r="C5" s="776">
        <v>4075504</v>
      </c>
      <c r="D5" s="776">
        <v>21474.81</v>
      </c>
      <c r="E5" s="776">
        <v>4096978.81</v>
      </c>
      <c r="F5" s="180"/>
      <c r="G5" s="462">
        <v>42370</v>
      </c>
      <c r="H5" s="563">
        <v>4410350</v>
      </c>
      <c r="I5" s="563">
        <v>10953.65</v>
      </c>
      <c r="J5" s="563">
        <v>4421303.6500000004</v>
      </c>
      <c r="K5" s="20" t="s">
        <v>514</v>
      </c>
      <c r="L5" s="775">
        <v>42736</v>
      </c>
      <c r="M5" s="776">
        <v>4498557</v>
      </c>
      <c r="N5" s="776">
        <v>11172.723</v>
      </c>
      <c r="O5" s="776">
        <v>4509729.7230000002</v>
      </c>
    </row>
    <row r="6" spans="1:15" x14ac:dyDescent="0.2">
      <c r="A6" s="8">
        <v>2</v>
      </c>
      <c r="B6" s="775">
        <v>42063</v>
      </c>
      <c r="C6" s="776">
        <v>3891701</v>
      </c>
      <c r="D6" s="776">
        <v>24293.11</v>
      </c>
      <c r="E6" s="776">
        <v>3915994.11</v>
      </c>
      <c r="F6" s="180"/>
      <c r="G6" s="462">
        <v>42401</v>
      </c>
      <c r="H6" s="563">
        <v>3912490</v>
      </c>
      <c r="I6" s="563">
        <v>11749.81</v>
      </c>
      <c r="J6" s="563">
        <v>3924239.81</v>
      </c>
      <c r="K6" s="105" t="s">
        <v>514</v>
      </c>
      <c r="L6" s="775">
        <v>42767</v>
      </c>
      <c r="M6" s="776">
        <v>3990739.8000000003</v>
      </c>
      <c r="N6" s="776">
        <v>11984.806199999999</v>
      </c>
      <c r="O6" s="776">
        <v>4002724.6062000003</v>
      </c>
    </row>
    <row r="7" spans="1:15" x14ac:dyDescent="0.2">
      <c r="A7" s="8">
        <v>3</v>
      </c>
      <c r="B7" s="775">
        <v>42094</v>
      </c>
      <c r="C7" s="776">
        <v>1902553</v>
      </c>
      <c r="D7" s="776">
        <v>13435.8</v>
      </c>
      <c r="E7" s="776">
        <v>1915988.8</v>
      </c>
      <c r="F7" s="180"/>
      <c r="G7" s="462">
        <v>42430</v>
      </c>
      <c r="H7" s="563">
        <v>3193079</v>
      </c>
      <c r="I7" s="563">
        <v>10316.67</v>
      </c>
      <c r="J7" s="563">
        <v>3203395.67</v>
      </c>
      <c r="K7" s="20" t="s">
        <v>514</v>
      </c>
      <c r="L7" s="775">
        <v>42795</v>
      </c>
      <c r="M7" s="776">
        <v>3256940.58</v>
      </c>
      <c r="N7" s="776">
        <v>10523.0034</v>
      </c>
      <c r="O7" s="776">
        <v>3267463.5833999999</v>
      </c>
    </row>
    <row r="8" spans="1:15" x14ac:dyDescent="0.2">
      <c r="A8" s="8">
        <v>4</v>
      </c>
      <c r="B8" s="775">
        <v>42124</v>
      </c>
      <c r="C8" s="776">
        <v>1689528</v>
      </c>
      <c r="D8" s="776">
        <v>11997.41</v>
      </c>
      <c r="E8" s="776">
        <v>1701525.41</v>
      </c>
      <c r="F8" s="20"/>
      <c r="G8" s="775">
        <v>42461</v>
      </c>
      <c r="H8" s="776">
        <v>1694596.5839999998</v>
      </c>
      <c r="I8" s="776">
        <v>12033.402229999998</v>
      </c>
      <c r="J8" s="776">
        <v>1706629.9862299997</v>
      </c>
      <c r="K8" s="20"/>
      <c r="L8" s="775">
        <v>42826</v>
      </c>
      <c r="M8" s="776">
        <v>1728488.5156799997</v>
      </c>
      <c r="N8" s="776">
        <v>12274.070274599999</v>
      </c>
      <c r="O8" s="776">
        <v>1740762.5859545998</v>
      </c>
    </row>
    <row r="9" spans="1:15" x14ac:dyDescent="0.2">
      <c r="A9" s="8">
        <v>5</v>
      </c>
      <c r="B9" s="775">
        <v>42155</v>
      </c>
      <c r="C9" s="776">
        <v>1041229</v>
      </c>
      <c r="D9" s="776">
        <v>8392.41</v>
      </c>
      <c r="E9" s="776">
        <v>1049621.4099999999</v>
      </c>
      <c r="F9" s="20"/>
      <c r="G9" s="775">
        <v>42491</v>
      </c>
      <c r="H9" s="776">
        <v>1044352.6869999999</v>
      </c>
      <c r="I9" s="776">
        <v>8417.5872299999992</v>
      </c>
      <c r="J9" s="776">
        <v>1052770.2742299999</v>
      </c>
      <c r="K9" s="20"/>
      <c r="L9" s="775">
        <v>42856</v>
      </c>
      <c r="M9" s="776">
        <v>1065239.74074</v>
      </c>
      <c r="N9" s="776">
        <v>8585.9389745999997</v>
      </c>
      <c r="O9" s="776">
        <v>1073825.6797146001</v>
      </c>
    </row>
    <row r="10" spans="1:15" x14ac:dyDescent="0.2">
      <c r="A10" s="8">
        <v>6</v>
      </c>
      <c r="B10" s="775">
        <v>42185</v>
      </c>
      <c r="C10" s="776">
        <v>494538</v>
      </c>
      <c r="D10" s="776">
        <v>2559.29</v>
      </c>
      <c r="E10" s="776">
        <v>497097.29</v>
      </c>
      <c r="F10" s="20"/>
      <c r="G10" s="775">
        <v>42522</v>
      </c>
      <c r="H10" s="776">
        <v>496021.61399999994</v>
      </c>
      <c r="I10" s="776">
        <v>2566.9678699999995</v>
      </c>
      <c r="J10" s="776">
        <v>498588.58186999994</v>
      </c>
      <c r="K10" s="20"/>
      <c r="L10" s="775">
        <v>42887</v>
      </c>
      <c r="M10" s="776">
        <v>505942.04627999995</v>
      </c>
      <c r="N10" s="776">
        <v>2618.3072273999996</v>
      </c>
      <c r="O10" s="776">
        <v>508560.35350739997</v>
      </c>
    </row>
    <row r="11" spans="1:15" x14ac:dyDescent="0.2">
      <c r="A11" s="8">
        <v>7</v>
      </c>
      <c r="B11" s="775">
        <v>42216</v>
      </c>
      <c r="C11" s="776">
        <v>550908</v>
      </c>
      <c r="D11" s="776">
        <v>3044.09</v>
      </c>
      <c r="E11" s="776">
        <v>553952.09</v>
      </c>
      <c r="F11" s="20"/>
      <c r="G11" s="775">
        <v>42552</v>
      </c>
      <c r="H11" s="776">
        <v>552560.72399999993</v>
      </c>
      <c r="I11" s="776">
        <v>3053.2222699999998</v>
      </c>
      <c r="J11" s="776">
        <v>555613.94626999996</v>
      </c>
      <c r="K11" s="20"/>
      <c r="L11" s="775">
        <v>42917</v>
      </c>
      <c r="M11" s="776">
        <v>563611.9384799999</v>
      </c>
      <c r="N11" s="776">
        <v>3114.2867153999996</v>
      </c>
      <c r="O11" s="776">
        <v>566726.22519539995</v>
      </c>
    </row>
    <row r="12" spans="1:15" x14ac:dyDescent="0.2">
      <c r="A12" s="8">
        <v>8</v>
      </c>
      <c r="B12" s="775">
        <v>42247</v>
      </c>
      <c r="C12" s="776">
        <v>528953</v>
      </c>
      <c r="D12" s="776">
        <v>2805.34</v>
      </c>
      <c r="E12" s="776">
        <v>531758.34</v>
      </c>
      <c r="F12" s="20"/>
      <c r="G12" s="775">
        <v>42583</v>
      </c>
      <c r="H12" s="776">
        <v>530539.85899999994</v>
      </c>
      <c r="I12" s="776">
        <v>2813.7560199999998</v>
      </c>
      <c r="J12" s="776">
        <v>533353.61501999991</v>
      </c>
      <c r="K12" s="20"/>
      <c r="L12" s="775">
        <v>42948</v>
      </c>
      <c r="M12" s="776">
        <v>541150.65617999993</v>
      </c>
      <c r="N12" s="776">
        <v>2870.0311403999999</v>
      </c>
      <c r="O12" s="776">
        <v>544020.68732039991</v>
      </c>
    </row>
    <row r="13" spans="1:15" x14ac:dyDescent="0.2">
      <c r="A13" s="8">
        <v>9</v>
      </c>
      <c r="B13" s="775">
        <v>42277</v>
      </c>
      <c r="C13" s="776">
        <v>593599</v>
      </c>
      <c r="D13" s="776">
        <v>3226.88</v>
      </c>
      <c r="E13" s="776">
        <v>596825.88</v>
      </c>
      <c r="F13" s="20"/>
      <c r="G13" s="775">
        <v>42614</v>
      </c>
      <c r="H13" s="776">
        <v>595379.7969999999</v>
      </c>
      <c r="I13" s="776">
        <v>3236.5606399999997</v>
      </c>
      <c r="J13" s="776">
        <v>598616.35763999994</v>
      </c>
      <c r="K13" s="20"/>
      <c r="L13" s="775">
        <v>42979</v>
      </c>
      <c r="M13" s="776">
        <v>607287.39293999993</v>
      </c>
      <c r="N13" s="776">
        <v>3301.2918527999996</v>
      </c>
      <c r="O13" s="776">
        <v>610588.68479279988</v>
      </c>
    </row>
    <row r="14" spans="1:15" x14ac:dyDescent="0.2">
      <c r="A14" s="8">
        <v>10</v>
      </c>
      <c r="B14" s="775">
        <v>42308</v>
      </c>
      <c r="C14" s="776">
        <v>1686578</v>
      </c>
      <c r="D14" s="776">
        <v>5178.5600000000004</v>
      </c>
      <c r="E14" s="776">
        <v>1691756.56</v>
      </c>
      <c r="F14" s="20"/>
      <c r="G14" s="775">
        <v>42644</v>
      </c>
      <c r="H14" s="776">
        <v>1691637.7339999997</v>
      </c>
      <c r="I14" s="776">
        <v>5194.0956799999994</v>
      </c>
      <c r="J14" s="776">
        <v>1696831.8296799997</v>
      </c>
      <c r="K14" s="20"/>
      <c r="L14" s="775">
        <v>43009</v>
      </c>
      <c r="M14" s="776">
        <v>1725470.4886799997</v>
      </c>
      <c r="N14" s="776">
        <v>5297.9775935999996</v>
      </c>
      <c r="O14" s="776">
        <v>1730768.4662735998</v>
      </c>
    </row>
    <row r="15" spans="1:15" x14ac:dyDescent="0.2">
      <c r="A15" s="8">
        <v>11</v>
      </c>
      <c r="B15" s="775">
        <v>42338</v>
      </c>
      <c r="C15" s="776">
        <v>2415205</v>
      </c>
      <c r="D15" s="776">
        <v>8090.49</v>
      </c>
      <c r="E15" s="776">
        <v>2423295.4900000002</v>
      </c>
      <c r="F15" s="20"/>
      <c r="G15" s="775">
        <v>42675</v>
      </c>
      <c r="H15" s="776">
        <v>2422450.6149999998</v>
      </c>
      <c r="I15" s="776">
        <v>8114.7614699999986</v>
      </c>
      <c r="J15" s="776">
        <v>2430565.3764699996</v>
      </c>
      <c r="K15" s="20"/>
      <c r="L15" s="775">
        <v>43040</v>
      </c>
      <c r="M15" s="776">
        <v>2470899.6272999998</v>
      </c>
      <c r="N15" s="776">
        <v>8277.0566993999983</v>
      </c>
      <c r="O15" s="776">
        <v>2479176.6839993997</v>
      </c>
    </row>
    <row r="16" spans="1:15" x14ac:dyDescent="0.2">
      <c r="A16" s="8">
        <v>12</v>
      </c>
      <c r="B16" s="775">
        <v>42369</v>
      </c>
      <c r="C16" s="776">
        <v>4495342</v>
      </c>
      <c r="D16" s="776">
        <v>12761.25</v>
      </c>
      <c r="E16" s="776">
        <v>4508103.25</v>
      </c>
      <c r="F16" s="20"/>
      <c r="G16" s="775">
        <v>42705</v>
      </c>
      <c r="H16" s="776">
        <v>4508828.0259999996</v>
      </c>
      <c r="I16" s="776">
        <v>12799.533749999999</v>
      </c>
      <c r="J16" s="776">
        <v>4521627.55975</v>
      </c>
      <c r="K16" s="20"/>
      <c r="L16" s="775">
        <v>43070</v>
      </c>
      <c r="M16" s="776">
        <v>4599004.5865199994</v>
      </c>
      <c r="N16" s="776">
        <v>13055.524425</v>
      </c>
      <c r="O16" s="776">
        <v>4612060.1109449994</v>
      </c>
    </row>
    <row r="17" spans="1:21" x14ac:dyDescent="0.2">
      <c r="A17" s="8">
        <v>13</v>
      </c>
      <c r="B17" s="775"/>
      <c r="C17" s="777">
        <f>SUM(C5:C16)</f>
        <v>23365638</v>
      </c>
      <c r="D17" s="777">
        <f>SUM(D5:D16)</f>
        <v>117259.44</v>
      </c>
      <c r="E17" s="777">
        <f>SUM(E5:E16)</f>
        <v>23482897.440000001</v>
      </c>
      <c r="F17" s="20"/>
      <c r="G17" s="775"/>
      <c r="H17" s="778">
        <f>SUM(H5:H16)</f>
        <v>25052286.639999997</v>
      </c>
      <c r="I17" s="778">
        <f>SUM(I5:I16)</f>
        <v>91250.017159999989</v>
      </c>
      <c r="J17" s="778">
        <f>SUM(J5:J16)</f>
        <v>25143536.657159999</v>
      </c>
      <c r="K17" s="20"/>
      <c r="L17" s="775"/>
      <c r="M17" s="777">
        <f>SUM(M5:M16)</f>
        <v>25553332.3728</v>
      </c>
      <c r="N17" s="777">
        <f>SUM(N5:N16)</f>
        <v>93075.017503199982</v>
      </c>
      <c r="O17" s="777">
        <f>SUM(O5:O16)</f>
        <v>25646407.390303195</v>
      </c>
    </row>
    <row r="18" spans="1:21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21" x14ac:dyDescent="0.2">
      <c r="B19" s="20"/>
      <c r="C19" s="20"/>
      <c r="D19" s="20"/>
      <c r="E19" s="20"/>
      <c r="F19" s="20"/>
      <c r="G19" s="20" t="s">
        <v>742</v>
      </c>
      <c r="H19" s="779"/>
      <c r="I19" s="779"/>
      <c r="J19" s="779"/>
      <c r="K19" s="779"/>
      <c r="L19" s="780"/>
      <c r="M19" s="780"/>
      <c r="N19" s="780"/>
      <c r="O19" s="780"/>
    </row>
    <row r="20" spans="1:21" x14ac:dyDescent="0.2">
      <c r="B20" s="20"/>
      <c r="C20" s="20"/>
      <c r="D20" s="20"/>
      <c r="E20" s="20"/>
      <c r="F20" s="20"/>
      <c r="G20" s="20" t="s">
        <v>790</v>
      </c>
      <c r="H20" s="779"/>
      <c r="I20" s="779"/>
      <c r="J20" s="779"/>
      <c r="K20" s="779"/>
      <c r="L20" s="780"/>
      <c r="M20" s="780"/>
      <c r="N20" s="780"/>
      <c r="O20" s="780"/>
    </row>
    <row r="21" spans="1:21" x14ac:dyDescent="0.2">
      <c r="B21" s="20"/>
      <c r="C21" s="20"/>
      <c r="D21" s="20"/>
      <c r="E21" s="20"/>
      <c r="F21" s="20"/>
      <c r="G21" s="779"/>
      <c r="H21" s="779"/>
      <c r="I21" s="779"/>
      <c r="J21" s="779"/>
      <c r="K21" s="779"/>
      <c r="L21" s="780"/>
      <c r="M21" s="780"/>
      <c r="N21" s="780"/>
      <c r="O21" s="780"/>
    </row>
    <row r="22" spans="1:2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4" spans="1:21" customFormat="1" ht="409.5" customHeight="1" x14ac:dyDescent="0.2">
      <c r="C24" s="8"/>
      <c r="D24" s="8"/>
      <c r="E24" s="334"/>
      <c r="F24" s="334"/>
      <c r="G24" s="334"/>
      <c r="H24" s="8"/>
      <c r="I24" s="8"/>
      <c r="J24" s="8"/>
      <c r="L24" s="8"/>
      <c r="M24" s="8"/>
      <c r="N24" s="8"/>
      <c r="O24" s="8"/>
      <c r="P24" s="474" t="s">
        <v>744</v>
      </c>
      <c r="Q24" s="473" t="s">
        <v>730</v>
      </c>
      <c r="R24" s="471" t="s">
        <v>212</v>
      </c>
      <c r="S24" s="8"/>
      <c r="T24" s="8"/>
      <c r="U24" s="8"/>
    </row>
  </sheetData>
  <printOptions horizontalCentered="1"/>
  <pageMargins left="0.7" right="0.7" top="0.75" bottom="0.79" header="0.3" footer="0.3"/>
  <pageSetup scale="67" orientation="landscape" r:id="rId1"/>
  <colBreaks count="1" manualBreakCount="1">
    <brk id="18" max="23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view="pageBreakPreview" zoomScale="90" zoomScaleNormal="100" zoomScaleSheetLayoutView="90" workbookViewId="0">
      <selection activeCell="J13" sqref="J13"/>
    </sheetView>
  </sheetViews>
  <sheetFormatPr defaultRowHeight="12.75" x14ac:dyDescent="0.2"/>
  <cols>
    <col min="1" max="1" width="6.5703125" style="258" customWidth="1"/>
    <col min="2" max="2" width="3.7109375" style="258" customWidth="1"/>
    <col min="3" max="3" width="6.7109375" style="258" customWidth="1"/>
    <col min="4" max="4" width="33.5703125" style="258" bestFit="1" customWidth="1"/>
    <col min="5" max="5" width="0.42578125" style="258" hidden="1" customWidth="1"/>
    <col min="6" max="6" width="16.7109375" style="258" bestFit="1" customWidth="1"/>
    <col min="7" max="7" width="16.28515625" style="258" bestFit="1" customWidth="1"/>
    <col min="8" max="8" width="13.7109375" style="258" customWidth="1"/>
    <col min="9" max="10" width="16.7109375" style="258" bestFit="1" customWidth="1"/>
    <col min="11" max="11" width="15.140625" style="258" bestFit="1" customWidth="1"/>
    <col min="12" max="12" width="20.5703125" style="258" customWidth="1"/>
    <col min="13" max="13" width="14.42578125" style="258" bestFit="1" customWidth="1"/>
    <col min="14" max="14" width="12.7109375" style="258" bestFit="1" customWidth="1"/>
    <col min="15" max="15" width="13.42578125" style="258" bestFit="1" customWidth="1"/>
    <col min="16" max="16" width="6.42578125" style="258" customWidth="1"/>
    <col min="17" max="17" width="12" style="258" bestFit="1" customWidth="1"/>
    <col min="18" max="18" width="14" style="258" bestFit="1" customWidth="1"/>
    <col min="19" max="19" width="12.7109375" style="258" bestFit="1" customWidth="1"/>
    <col min="20" max="20" width="12" style="258" bestFit="1" customWidth="1"/>
    <col min="21" max="21" width="14.42578125" style="258" bestFit="1" customWidth="1"/>
    <col min="22" max="22" width="12" style="258" bestFit="1" customWidth="1"/>
    <col min="23" max="23" width="13.28515625" style="258" bestFit="1" customWidth="1"/>
    <col min="24" max="24" width="9.140625" style="258"/>
    <col min="25" max="31" width="13.7109375" style="258" customWidth="1"/>
    <col min="32" max="32" width="9.140625" style="258"/>
    <col min="33" max="39" width="13.7109375" style="258" customWidth="1"/>
    <col min="40" max="40" width="9.140625" style="258"/>
    <col min="41" max="47" width="13.7109375" style="258" customWidth="1"/>
    <col min="48" max="48" width="9.140625" style="258"/>
    <col min="49" max="49" width="13.42578125" style="258" bestFit="1" customWidth="1"/>
    <col min="50" max="50" width="12" style="258" bestFit="1" customWidth="1"/>
    <col min="51" max="51" width="11.140625" style="258" bestFit="1" customWidth="1"/>
    <col min="52" max="53" width="13.42578125" style="258" bestFit="1" customWidth="1"/>
    <col min="54" max="54" width="12.7109375" style="258" bestFit="1" customWidth="1"/>
    <col min="55" max="55" width="13.42578125" style="258" bestFit="1" customWidth="1"/>
    <col min="56" max="56" width="9.140625" style="258"/>
    <col min="57" max="63" width="13.7109375" style="258" customWidth="1"/>
    <col min="64" max="64" width="9.140625" style="258"/>
    <col min="65" max="65" width="13.42578125" style="258" bestFit="1" customWidth="1"/>
    <col min="66" max="66" width="14" style="258" bestFit="1" customWidth="1"/>
    <col min="67" max="67" width="12.7109375" style="258" bestFit="1" customWidth="1"/>
    <col min="68" max="68" width="13.42578125" style="258" bestFit="1" customWidth="1"/>
    <col min="69" max="69" width="14.42578125" style="258" bestFit="1" customWidth="1"/>
    <col min="70" max="70" width="12" style="258" bestFit="1" customWidth="1"/>
    <col min="71" max="71" width="13.42578125" style="258" bestFit="1" customWidth="1"/>
    <col min="72" max="16384" width="9.140625" style="258"/>
  </cols>
  <sheetData>
    <row r="1" spans="1:12" s="8" customFormat="1" ht="15.75" x14ac:dyDescent="0.25">
      <c r="L1" s="571" t="s">
        <v>212</v>
      </c>
    </row>
    <row r="2" spans="1:12" s="8" customFormat="1" ht="15.75" x14ac:dyDescent="0.25">
      <c r="L2" s="571" t="str">
        <f>+'3.2 _ Summaries'!L2</f>
        <v>Docket No. 16-057-03</v>
      </c>
    </row>
    <row r="3" spans="1:12" s="8" customFormat="1" ht="15.75" x14ac:dyDescent="0.25">
      <c r="L3" s="571" t="s">
        <v>743</v>
      </c>
    </row>
    <row r="4" spans="1:12" s="8" customFormat="1" ht="26.25" x14ac:dyDescent="0.4">
      <c r="A4" s="1"/>
      <c r="L4" s="253"/>
    </row>
    <row r="5" spans="1:12" s="8" customFormat="1" ht="15.75" x14ac:dyDescent="0.2">
      <c r="A5" s="875" t="s">
        <v>408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</row>
    <row r="6" spans="1:12" s="8" customFormat="1" ht="15.75" x14ac:dyDescent="0.2">
      <c r="A6" s="875" t="s">
        <v>698</v>
      </c>
      <c r="B6" s="875"/>
      <c r="C6" s="875"/>
      <c r="D6" s="875"/>
      <c r="E6" s="875"/>
      <c r="F6" s="875"/>
      <c r="G6" s="875"/>
      <c r="H6" s="875"/>
      <c r="I6" s="875"/>
      <c r="J6" s="875"/>
      <c r="K6" s="875"/>
      <c r="L6" s="875"/>
    </row>
    <row r="7" spans="1:12" s="8" customFormat="1" ht="15.75" x14ac:dyDescent="0.2">
      <c r="A7" s="875" t="s">
        <v>750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</row>
    <row r="8" spans="1:12" x14ac:dyDescent="0.2">
      <c r="A8" s="260"/>
      <c r="B8" s="920"/>
      <c r="C8" s="920"/>
      <c r="D8" s="920"/>
      <c r="E8" s="831"/>
      <c r="F8" s="264"/>
      <c r="G8" s="261"/>
      <c r="H8" s="261"/>
      <c r="I8" s="261"/>
      <c r="J8" s="259"/>
      <c r="K8" s="259"/>
      <c r="L8" s="259"/>
    </row>
    <row r="9" spans="1:12" ht="15.75" x14ac:dyDescent="0.25">
      <c r="A9" s="260"/>
      <c r="B9" s="920"/>
      <c r="C9" s="920"/>
      <c r="D9" s="920"/>
      <c r="E9" s="831"/>
      <c r="F9" s="271" t="s">
        <v>1</v>
      </c>
      <c r="G9" s="271" t="s">
        <v>205</v>
      </c>
      <c r="H9" s="271" t="s">
        <v>204</v>
      </c>
      <c r="I9" s="271" t="s">
        <v>2</v>
      </c>
      <c r="J9" s="271" t="s">
        <v>208</v>
      </c>
      <c r="K9" s="271" t="s">
        <v>209</v>
      </c>
      <c r="L9" s="271" t="s">
        <v>210</v>
      </c>
    </row>
    <row r="10" spans="1:12" ht="15.75" x14ac:dyDescent="0.25">
      <c r="A10" s="260"/>
      <c r="B10" s="259"/>
      <c r="C10" s="259"/>
      <c r="D10" s="259"/>
      <c r="E10" s="831"/>
      <c r="F10" s="269" t="s">
        <v>243</v>
      </c>
      <c r="G10" s="269"/>
      <c r="H10" s="269" t="s">
        <v>244</v>
      </c>
      <c r="I10" s="269" t="s">
        <v>245</v>
      </c>
      <c r="J10" s="269" t="s">
        <v>27</v>
      </c>
      <c r="K10" s="269"/>
      <c r="L10" s="269" t="s">
        <v>27</v>
      </c>
    </row>
    <row r="11" spans="1:12" ht="15.75" x14ac:dyDescent="0.25">
      <c r="A11" s="260"/>
      <c r="B11" s="259"/>
      <c r="C11" s="259"/>
      <c r="D11" s="259"/>
      <c r="E11" s="831"/>
      <c r="F11" s="269" t="s">
        <v>246</v>
      </c>
      <c r="G11" s="269" t="s">
        <v>247</v>
      </c>
      <c r="H11" s="269" t="s">
        <v>248</v>
      </c>
      <c r="I11" s="269" t="s">
        <v>249</v>
      </c>
      <c r="J11" s="269" t="s">
        <v>250</v>
      </c>
      <c r="K11" s="269"/>
      <c r="L11" s="269" t="s">
        <v>250</v>
      </c>
    </row>
    <row r="12" spans="1:12" ht="16.5" thickBot="1" x14ac:dyDescent="0.3">
      <c r="A12" s="265"/>
      <c r="B12" s="919" t="s">
        <v>5</v>
      </c>
      <c r="C12" s="919"/>
      <c r="D12" s="919"/>
      <c r="E12" s="832"/>
      <c r="F12" s="267">
        <v>42339</v>
      </c>
      <c r="G12" s="268" t="s">
        <v>28</v>
      </c>
      <c r="H12" s="268" t="s">
        <v>6</v>
      </c>
      <c r="I12" s="268" t="s">
        <v>28</v>
      </c>
      <c r="J12" s="266" t="s">
        <v>251</v>
      </c>
      <c r="K12" s="266" t="s">
        <v>252</v>
      </c>
      <c r="L12" s="266" t="s">
        <v>28</v>
      </c>
    </row>
    <row r="13" spans="1:12" ht="15.75" x14ac:dyDescent="0.25">
      <c r="A13" s="265"/>
      <c r="B13" s="269"/>
      <c r="C13" s="269"/>
      <c r="D13" s="269"/>
      <c r="E13" s="269"/>
      <c r="F13" s="270"/>
      <c r="G13" s="270"/>
      <c r="H13" s="270"/>
      <c r="I13" s="270"/>
      <c r="J13" s="269"/>
      <c r="K13" s="269"/>
      <c r="L13" s="269"/>
    </row>
    <row r="14" spans="1:12" x14ac:dyDescent="0.2">
      <c r="A14" s="730">
        <v>1</v>
      </c>
      <c r="B14" s="69" t="s">
        <v>253</v>
      </c>
      <c r="C14" s="726"/>
      <c r="D14" s="726"/>
      <c r="E14" s="726"/>
      <c r="F14" s="781"/>
      <c r="G14" s="180"/>
      <c r="H14" s="20"/>
      <c r="I14" s="781"/>
      <c r="J14" s="781"/>
      <c r="K14" s="20"/>
      <c r="L14" s="734"/>
    </row>
    <row r="15" spans="1:12" x14ac:dyDescent="0.2">
      <c r="A15" s="730"/>
      <c r="B15" s="729"/>
      <c r="C15" s="729"/>
      <c r="D15" s="726"/>
      <c r="E15" s="726"/>
      <c r="F15" s="729"/>
      <c r="G15" s="729"/>
      <c r="H15" s="729"/>
      <c r="I15" s="729"/>
      <c r="J15" s="734"/>
      <c r="K15" s="734"/>
      <c r="L15" s="734"/>
    </row>
    <row r="16" spans="1:12" x14ac:dyDescent="0.2">
      <c r="A16" s="730">
        <f>+A14+1</f>
        <v>2</v>
      </c>
      <c r="B16" s="728" t="s">
        <v>254</v>
      </c>
      <c r="C16" s="734"/>
      <c r="D16" s="734"/>
      <c r="E16" s="734"/>
      <c r="F16" s="734"/>
      <c r="G16" s="734"/>
      <c r="H16" s="734"/>
      <c r="I16" s="734"/>
      <c r="J16" s="734"/>
      <c r="K16" s="735"/>
      <c r="L16" s="734"/>
    </row>
    <row r="17" spans="1:13" x14ac:dyDescent="0.2">
      <c r="A17" s="730">
        <f t="shared" ref="A17:A22" si="0">+A16+1</f>
        <v>3</v>
      </c>
      <c r="B17" s="728"/>
      <c r="C17" s="734"/>
      <c r="D17" s="734" t="s">
        <v>255</v>
      </c>
      <c r="E17" s="734"/>
      <c r="F17" s="751">
        <v>353918860.68919128</v>
      </c>
      <c r="G17" s="751">
        <v>-8365464.4208451658</v>
      </c>
      <c r="H17" s="751">
        <v>0</v>
      </c>
      <c r="I17" s="751">
        <v>345553396.26834613</v>
      </c>
      <c r="J17" s="751">
        <v>345553396.26834613</v>
      </c>
      <c r="K17" s="736">
        <v>15597017.100140054</v>
      </c>
      <c r="L17" s="734">
        <v>361150413.36848617</v>
      </c>
    </row>
    <row r="18" spans="1:13" x14ac:dyDescent="0.2">
      <c r="A18" s="730">
        <f t="shared" si="0"/>
        <v>4</v>
      </c>
      <c r="B18" s="734"/>
      <c r="C18" s="734"/>
      <c r="D18" s="734" t="s">
        <v>256</v>
      </c>
      <c r="E18" s="734"/>
      <c r="F18" s="751">
        <v>87553957.885457098</v>
      </c>
      <c r="G18" s="751">
        <v>26769867.364542872</v>
      </c>
      <c r="H18" s="751">
        <v>0</v>
      </c>
      <c r="I18" s="751">
        <v>114323825.24999997</v>
      </c>
      <c r="J18" s="735"/>
      <c r="K18" s="735"/>
      <c r="L18" s="734">
        <v>0</v>
      </c>
    </row>
    <row r="19" spans="1:13" x14ac:dyDescent="0.2">
      <c r="A19" s="730">
        <f t="shared" si="0"/>
        <v>5</v>
      </c>
      <c r="B19" s="728"/>
      <c r="C19" s="734"/>
      <c r="D19" s="734" t="s">
        <v>257</v>
      </c>
      <c r="E19" s="734"/>
      <c r="F19" s="751">
        <v>450667349.05535156</v>
      </c>
      <c r="G19" s="751">
        <v>-8339684.045351591</v>
      </c>
      <c r="H19" s="751">
        <v>0</v>
      </c>
      <c r="I19" s="751">
        <v>442327665.00999999</v>
      </c>
      <c r="J19" s="735"/>
      <c r="K19" s="734"/>
      <c r="L19" s="734">
        <v>0</v>
      </c>
      <c r="M19" s="263"/>
    </row>
    <row r="20" spans="1:13" x14ac:dyDescent="0.2">
      <c r="A20" s="730">
        <f t="shared" si="0"/>
        <v>6</v>
      </c>
      <c r="B20" s="728"/>
      <c r="C20" s="734"/>
      <c r="D20" s="734" t="s">
        <v>258</v>
      </c>
      <c r="E20" s="734"/>
      <c r="F20" s="751">
        <v>20785521.949809302</v>
      </c>
      <c r="G20" s="751">
        <v>0</v>
      </c>
      <c r="H20" s="751">
        <v>0</v>
      </c>
      <c r="I20" s="751">
        <v>20785521.949809302</v>
      </c>
      <c r="J20" s="735"/>
      <c r="K20" s="734"/>
      <c r="L20" s="734">
        <v>0</v>
      </c>
    </row>
    <row r="21" spans="1:13" ht="13.5" thickBot="1" x14ac:dyDescent="0.25">
      <c r="A21" s="730">
        <f t="shared" si="0"/>
        <v>7</v>
      </c>
      <c r="B21" s="728"/>
      <c r="C21" s="734"/>
      <c r="D21" s="734" t="s">
        <v>259</v>
      </c>
      <c r="E21" s="734"/>
      <c r="F21" s="751">
        <v>4702749.8101907</v>
      </c>
      <c r="G21" s="751">
        <v>0</v>
      </c>
      <c r="H21" s="751">
        <v>0</v>
      </c>
      <c r="I21" s="751">
        <v>4702749.8101907</v>
      </c>
      <c r="J21" s="735">
        <v>4601764.01</v>
      </c>
      <c r="K21" s="734"/>
      <c r="L21" s="734">
        <v>4601764.01</v>
      </c>
    </row>
    <row r="22" spans="1:13" x14ac:dyDescent="0.2">
      <c r="A22" s="730">
        <f t="shared" si="0"/>
        <v>8</v>
      </c>
      <c r="B22" s="728"/>
      <c r="C22" s="728" t="s">
        <v>260</v>
      </c>
      <c r="D22" s="734"/>
      <c r="E22" s="734"/>
      <c r="F22" s="737">
        <v>917628439.38999987</v>
      </c>
      <c r="G22" s="737">
        <v>10064718.898346115</v>
      </c>
      <c r="H22" s="737">
        <v>0</v>
      </c>
      <c r="I22" s="737">
        <v>927693158.28834605</v>
      </c>
      <c r="J22" s="737">
        <v>350155160.27834612</v>
      </c>
      <c r="K22" s="737">
        <v>15597017.100140054</v>
      </c>
      <c r="L22" s="737">
        <v>365752177.37848616</v>
      </c>
    </row>
    <row r="23" spans="1:13" x14ac:dyDescent="0.2">
      <c r="A23" s="730"/>
      <c r="B23" s="728"/>
      <c r="C23" s="734"/>
      <c r="D23" s="734"/>
      <c r="E23" s="734"/>
      <c r="F23" s="735"/>
      <c r="G23" s="735"/>
      <c r="H23" s="735"/>
      <c r="I23" s="735"/>
      <c r="J23" s="735"/>
      <c r="K23" s="734"/>
      <c r="L23" s="734"/>
    </row>
    <row r="24" spans="1:13" x14ac:dyDescent="0.2">
      <c r="A24" s="730">
        <f>+A22+1</f>
        <v>9</v>
      </c>
      <c r="B24" s="728" t="s">
        <v>261</v>
      </c>
      <c r="C24" s="734"/>
      <c r="D24" s="734"/>
      <c r="E24" s="734"/>
      <c r="F24" s="735"/>
      <c r="G24" s="735"/>
      <c r="H24" s="735"/>
      <c r="I24" s="735"/>
      <c r="J24" s="735"/>
      <c r="K24" s="734"/>
      <c r="L24" s="734"/>
    </row>
    <row r="25" spans="1:13" x14ac:dyDescent="0.2">
      <c r="A25" s="730">
        <f>+A24+1</f>
        <v>10</v>
      </c>
      <c r="B25" s="728"/>
      <c r="C25" s="734" t="s">
        <v>262</v>
      </c>
      <c r="D25" s="734"/>
      <c r="E25" s="734"/>
      <c r="F25" s="735"/>
      <c r="G25" s="735"/>
      <c r="H25" s="735"/>
      <c r="I25" s="735"/>
      <c r="J25" s="735"/>
      <c r="K25" s="734"/>
      <c r="L25" s="734"/>
    </row>
    <row r="26" spans="1:13" x14ac:dyDescent="0.2">
      <c r="A26" s="730">
        <f>+A25+1</f>
        <v>11</v>
      </c>
      <c r="B26" s="728"/>
      <c r="C26" s="734"/>
      <c r="D26" s="734" t="s">
        <v>27</v>
      </c>
      <c r="E26" s="734"/>
      <c r="F26" s="751">
        <v>539464029.4232024</v>
      </c>
      <c r="G26" s="751">
        <v>37225015.583235882</v>
      </c>
      <c r="H26" s="751">
        <v>0</v>
      </c>
      <c r="I26" s="751">
        <v>576689045.00643826</v>
      </c>
      <c r="J26" s="735"/>
      <c r="K26" s="734"/>
      <c r="L26" s="734">
        <v>0</v>
      </c>
    </row>
    <row r="27" spans="1:13" ht="13.5" thickBot="1" x14ac:dyDescent="0.25">
      <c r="A27" s="730">
        <f>+A26+1</f>
        <v>12</v>
      </c>
      <c r="B27" s="728"/>
      <c r="C27" s="734"/>
      <c r="D27" s="734" t="s">
        <v>26</v>
      </c>
      <c r="E27" s="734"/>
      <c r="F27" s="751">
        <v>19542799.467415601</v>
      </c>
      <c r="G27" s="751">
        <v>-18794832.264044601</v>
      </c>
      <c r="H27" s="751">
        <v>0</v>
      </c>
      <c r="I27" s="751">
        <v>747967.20337099954</v>
      </c>
      <c r="J27" s="735"/>
      <c r="K27" s="734"/>
      <c r="L27" s="734">
        <v>0</v>
      </c>
    </row>
    <row r="28" spans="1:13" x14ac:dyDescent="0.2">
      <c r="A28" s="730">
        <f>+A27+1</f>
        <v>13</v>
      </c>
      <c r="B28" s="728"/>
      <c r="C28" s="734"/>
      <c r="D28" s="734" t="s">
        <v>727</v>
      </c>
      <c r="E28" s="734"/>
      <c r="F28" s="737">
        <v>559006828.89061797</v>
      </c>
      <c r="G28" s="737">
        <v>18430183.319191281</v>
      </c>
      <c r="H28" s="737">
        <v>0</v>
      </c>
      <c r="I28" s="737">
        <v>577437012.2098093</v>
      </c>
      <c r="J28" s="737">
        <v>0</v>
      </c>
      <c r="K28" s="737">
        <v>0</v>
      </c>
      <c r="L28" s="737">
        <v>0</v>
      </c>
    </row>
    <row r="29" spans="1:13" x14ac:dyDescent="0.2">
      <c r="A29" s="730"/>
      <c r="B29" s="728"/>
      <c r="C29" s="734"/>
      <c r="D29" s="734"/>
      <c r="E29" s="734"/>
      <c r="F29" s="735"/>
      <c r="G29" s="735"/>
      <c r="H29" s="735"/>
      <c r="I29" s="735"/>
      <c r="J29" s="735"/>
      <c r="K29" s="735"/>
      <c r="L29" s="735"/>
    </row>
    <row r="30" spans="1:13" x14ac:dyDescent="0.2">
      <c r="A30" s="730">
        <f>A28+1</f>
        <v>14</v>
      </c>
      <c r="B30" s="728"/>
      <c r="C30" s="734" t="s">
        <v>263</v>
      </c>
      <c r="D30" s="734"/>
      <c r="E30" s="734"/>
      <c r="F30" s="735"/>
      <c r="G30" s="735"/>
      <c r="H30" s="735"/>
      <c r="I30" s="735"/>
      <c r="J30" s="735"/>
      <c r="K30" s="734"/>
      <c r="L30" s="734"/>
    </row>
    <row r="31" spans="1:13" x14ac:dyDescent="0.2">
      <c r="A31" s="730">
        <f t="shared" ref="A31:A36" si="1">+A30+1</f>
        <v>15</v>
      </c>
      <c r="B31" s="728"/>
      <c r="C31" s="734"/>
      <c r="D31" s="734" t="s">
        <v>63</v>
      </c>
      <c r="E31" s="734"/>
      <c r="F31" s="751">
        <v>-497458.97000000003</v>
      </c>
      <c r="G31" s="751">
        <v>75508.916147599986</v>
      </c>
      <c r="H31" s="751">
        <v>0</v>
      </c>
      <c r="I31" s="751">
        <v>-421950.05385240004</v>
      </c>
      <c r="J31" s="751">
        <v>-406645.42716479703</v>
      </c>
      <c r="K31" s="734"/>
      <c r="L31" s="734">
        <v>-406645.42716479703</v>
      </c>
    </row>
    <row r="32" spans="1:13" x14ac:dyDescent="0.2">
      <c r="A32" s="730">
        <f t="shared" si="1"/>
        <v>16</v>
      </c>
      <c r="B32" s="728"/>
      <c r="C32" s="734"/>
      <c r="D32" s="734" t="s">
        <v>264</v>
      </c>
      <c r="E32" s="734"/>
      <c r="F32" s="751">
        <v>58606964.109999999</v>
      </c>
      <c r="G32" s="751">
        <v>2253301.4770417293</v>
      </c>
      <c r="H32" s="751">
        <v>0</v>
      </c>
      <c r="I32" s="751">
        <v>60860265.587041736</v>
      </c>
      <c r="J32" s="751">
        <v>57577416.477315292</v>
      </c>
      <c r="K32" s="734"/>
      <c r="L32" s="734">
        <v>57577416.477315292</v>
      </c>
    </row>
    <row r="33" spans="1:12" x14ac:dyDescent="0.2">
      <c r="A33" s="730">
        <f t="shared" si="1"/>
        <v>17</v>
      </c>
      <c r="B33" s="728"/>
      <c r="C33" s="734"/>
      <c r="D33" s="734" t="s">
        <v>292</v>
      </c>
      <c r="E33" s="734"/>
      <c r="F33" s="751">
        <v>25184307.27</v>
      </c>
      <c r="G33" s="751">
        <v>-322267.42638155131</v>
      </c>
      <c r="H33" s="751">
        <v>0</v>
      </c>
      <c r="I33" s="751">
        <v>24862039.843618449</v>
      </c>
      <c r="J33" s="751">
        <v>23954596.502996601</v>
      </c>
      <c r="K33" s="735">
        <v>28145.978358030759</v>
      </c>
      <c r="L33" s="734">
        <v>23982742.481354631</v>
      </c>
    </row>
    <row r="34" spans="1:12" x14ac:dyDescent="0.2">
      <c r="A34" s="730">
        <f t="shared" si="1"/>
        <v>18</v>
      </c>
      <c r="B34" s="728"/>
      <c r="C34" s="734"/>
      <c r="D34" s="734" t="s">
        <v>265</v>
      </c>
      <c r="E34" s="734"/>
      <c r="F34" s="751">
        <v>28641930.210000001</v>
      </c>
      <c r="G34" s="751">
        <v>-23203358.390691914</v>
      </c>
      <c r="H34" s="751">
        <v>0</v>
      </c>
      <c r="I34" s="751">
        <v>5438571.8193080826</v>
      </c>
      <c r="J34" s="751">
        <v>5278520.0640770551</v>
      </c>
      <c r="K34" s="734"/>
      <c r="L34" s="734">
        <v>5278520.0640770551</v>
      </c>
    </row>
    <row r="35" spans="1:12" ht="13.5" thickBot="1" x14ac:dyDescent="0.25">
      <c r="A35" s="730">
        <f t="shared" si="1"/>
        <v>19</v>
      </c>
      <c r="B35" s="728"/>
      <c r="C35" s="734"/>
      <c r="D35" s="734" t="s">
        <v>266</v>
      </c>
      <c r="E35" s="734"/>
      <c r="F35" s="751">
        <v>50550710.380000003</v>
      </c>
      <c r="G35" s="751">
        <v>-1799366.5749203688</v>
      </c>
      <c r="H35" s="751">
        <v>0</v>
      </c>
      <c r="I35" s="751">
        <v>48751343.805079632</v>
      </c>
      <c r="J35" s="751">
        <v>46535423.255857266</v>
      </c>
      <c r="K35" s="734"/>
      <c r="L35" s="734">
        <v>46535423.255857266</v>
      </c>
    </row>
    <row r="36" spans="1:12" x14ac:dyDescent="0.2">
      <c r="A36" s="730">
        <f t="shared" si="1"/>
        <v>20</v>
      </c>
      <c r="B36" s="728"/>
      <c r="C36" s="734"/>
      <c r="D36" s="734" t="s">
        <v>267</v>
      </c>
      <c r="E36" s="734"/>
      <c r="F36" s="737">
        <v>162486453</v>
      </c>
      <c r="G36" s="737">
        <v>-22996181.998804502</v>
      </c>
      <c r="H36" s="737">
        <v>0</v>
      </c>
      <c r="I36" s="737">
        <v>139490271.00119549</v>
      </c>
      <c r="J36" s="737">
        <v>132939310.87308142</v>
      </c>
      <c r="K36" s="737">
        <v>28145.978358030759</v>
      </c>
      <c r="L36" s="737">
        <v>132967456.85143945</v>
      </c>
    </row>
    <row r="37" spans="1:12" x14ac:dyDescent="0.2">
      <c r="A37" s="730"/>
      <c r="B37" s="728"/>
      <c r="C37" s="734"/>
      <c r="D37" s="734"/>
      <c r="E37" s="734"/>
      <c r="F37" s="735"/>
      <c r="G37" s="735"/>
      <c r="H37" s="735"/>
      <c r="I37" s="735"/>
      <c r="J37" s="752"/>
      <c r="K37" s="738"/>
      <c r="L37" s="734"/>
    </row>
    <row r="38" spans="1:12" x14ac:dyDescent="0.2">
      <c r="A38" s="730">
        <f>+A36+1</f>
        <v>21</v>
      </c>
      <c r="B38" s="728"/>
      <c r="C38" s="734" t="s">
        <v>268</v>
      </c>
      <c r="D38" s="734"/>
      <c r="E38" s="734"/>
      <c r="F38" s="735"/>
      <c r="G38" s="735"/>
      <c r="H38" s="735"/>
      <c r="I38" s="735"/>
      <c r="J38" s="735"/>
      <c r="K38" s="734"/>
      <c r="L38" s="734"/>
    </row>
    <row r="39" spans="1:12" x14ac:dyDescent="0.2">
      <c r="A39" s="730">
        <f>+A38+1</f>
        <v>22</v>
      </c>
      <c r="B39" s="728"/>
      <c r="C39" s="734"/>
      <c r="D39" s="734" t="s">
        <v>269</v>
      </c>
      <c r="E39" s="734"/>
      <c r="F39" s="751">
        <v>55107902.289999999</v>
      </c>
      <c r="G39" s="751">
        <v>14944654.830085842</v>
      </c>
      <c r="H39" s="751">
        <v>0</v>
      </c>
      <c r="I39" s="751">
        <v>70052557.120085835</v>
      </c>
      <c r="J39" s="751">
        <v>67584435.685741872</v>
      </c>
      <c r="K39" s="734"/>
      <c r="L39" s="734">
        <v>67584435.685741872</v>
      </c>
    </row>
    <row r="40" spans="1:12" x14ac:dyDescent="0.2">
      <c r="A40" s="730">
        <f>+A39+1</f>
        <v>23</v>
      </c>
      <c r="B40" s="728"/>
      <c r="C40" s="734"/>
      <c r="D40" s="734" t="s">
        <v>270</v>
      </c>
      <c r="E40" s="734"/>
      <c r="F40" s="751">
        <v>19311668.809999999</v>
      </c>
      <c r="G40" s="751">
        <v>3691395.460218275</v>
      </c>
      <c r="H40" s="751">
        <v>0</v>
      </c>
      <c r="I40" s="751">
        <v>23003064.270218275</v>
      </c>
      <c r="J40" s="751">
        <v>21988639.830860991</v>
      </c>
      <c r="K40" s="734"/>
      <c r="L40" s="734">
        <v>21988639.830860991</v>
      </c>
    </row>
    <row r="41" spans="1:12" ht="13.5" thickBot="1" x14ac:dyDescent="0.25">
      <c r="A41" s="730">
        <f>+A40+1</f>
        <v>24</v>
      </c>
      <c r="B41" s="728"/>
      <c r="C41" s="734"/>
      <c r="D41" s="734" t="s">
        <v>271</v>
      </c>
      <c r="E41" s="734"/>
      <c r="F41" s="751">
        <v>35368434.879999988</v>
      </c>
      <c r="G41" s="751">
        <v>-1525044.5089697547</v>
      </c>
      <c r="H41" s="751">
        <v>-1131099.6229182445</v>
      </c>
      <c r="I41" s="751">
        <v>32712290.748111993</v>
      </c>
      <c r="J41" s="751">
        <v>36866821.17249015</v>
      </c>
      <c r="K41" s="735">
        <v>5927902.404200498</v>
      </c>
      <c r="L41" s="734">
        <v>42794723.576690644</v>
      </c>
    </row>
    <row r="42" spans="1:12" x14ac:dyDescent="0.2">
      <c r="A42" s="730">
        <f>+A41+1</f>
        <v>25</v>
      </c>
      <c r="B42" s="728"/>
      <c r="C42" s="734"/>
      <c r="D42" s="734" t="s">
        <v>272</v>
      </c>
      <c r="E42" s="734"/>
      <c r="F42" s="737">
        <v>109788005.97999999</v>
      </c>
      <c r="G42" s="737">
        <v>17111005.781334363</v>
      </c>
      <c r="H42" s="737">
        <v>-1131099.6229182445</v>
      </c>
      <c r="I42" s="737">
        <v>125767912.13841611</v>
      </c>
      <c r="J42" s="737">
        <v>126439896.68909301</v>
      </c>
      <c r="K42" s="737">
        <v>5927902.404200498</v>
      </c>
      <c r="L42" s="737">
        <v>132367799.0932935</v>
      </c>
    </row>
    <row r="43" spans="1:12" ht="6.95" customHeight="1" thickBot="1" x14ac:dyDescent="0.25">
      <c r="A43" s="730"/>
      <c r="B43" s="728"/>
      <c r="C43" s="734"/>
      <c r="D43" s="734"/>
      <c r="E43" s="734"/>
      <c r="F43" s="739"/>
      <c r="G43" s="739"/>
      <c r="H43" s="739"/>
      <c r="I43" s="739"/>
      <c r="J43" s="739"/>
      <c r="K43" s="739"/>
      <c r="L43" s="739"/>
    </row>
    <row r="44" spans="1:12" ht="6.95" customHeight="1" thickTop="1" x14ac:dyDescent="0.2">
      <c r="A44" s="730"/>
      <c r="B44" s="728"/>
      <c r="C44" s="734"/>
      <c r="D44" s="734"/>
      <c r="E44" s="734"/>
      <c r="F44" s="735"/>
      <c r="G44" s="735"/>
      <c r="H44" s="735"/>
      <c r="I44" s="735"/>
      <c r="J44" s="735"/>
      <c r="K44" s="734"/>
      <c r="L44" s="734"/>
    </row>
    <row r="45" spans="1:12" x14ac:dyDescent="0.2">
      <c r="A45" s="730">
        <f>+A42+1</f>
        <v>26</v>
      </c>
      <c r="B45" s="728"/>
      <c r="C45" s="728" t="s">
        <v>273</v>
      </c>
      <c r="D45" s="734"/>
      <c r="E45" s="734"/>
      <c r="F45" s="735">
        <v>831281287.87061799</v>
      </c>
      <c r="G45" s="735">
        <v>12545007.101721141</v>
      </c>
      <c r="H45" s="735">
        <v>-1131099.6229182445</v>
      </c>
      <c r="I45" s="735">
        <v>842695195.34942079</v>
      </c>
      <c r="J45" s="735">
        <v>259379207.56217444</v>
      </c>
      <c r="K45" s="734">
        <v>5956048.3825585283</v>
      </c>
      <c r="L45" s="734">
        <v>265335255.94473296</v>
      </c>
    </row>
    <row r="46" spans="1:12" ht="6.95" customHeight="1" thickBot="1" x14ac:dyDescent="0.25">
      <c r="A46" s="730"/>
      <c r="B46" s="728"/>
      <c r="C46" s="734"/>
      <c r="D46" s="734"/>
      <c r="E46" s="734"/>
      <c r="F46" s="739"/>
      <c r="G46" s="739"/>
      <c r="H46" s="739"/>
      <c r="I46" s="739"/>
      <c r="J46" s="739"/>
      <c r="K46" s="739"/>
      <c r="L46" s="739"/>
    </row>
    <row r="47" spans="1:12" ht="6.95" customHeight="1" thickTop="1" x14ac:dyDescent="0.2">
      <c r="A47" s="730"/>
      <c r="B47" s="728"/>
      <c r="C47" s="734"/>
      <c r="D47" s="734"/>
      <c r="E47" s="734"/>
      <c r="F47" s="735"/>
      <c r="G47" s="735"/>
      <c r="H47" s="735"/>
      <c r="I47" s="735"/>
      <c r="J47" s="735"/>
      <c r="K47" s="734"/>
      <c r="L47" s="734"/>
    </row>
    <row r="48" spans="1:12" x14ac:dyDescent="0.2">
      <c r="A48" s="730">
        <f>+A45+1</f>
        <v>27</v>
      </c>
      <c r="B48" s="728" t="s">
        <v>274</v>
      </c>
      <c r="C48" s="734"/>
      <c r="D48" s="734"/>
      <c r="E48" s="734"/>
      <c r="F48" s="735">
        <v>86347151.519381881</v>
      </c>
      <c r="G48" s="735">
        <v>-2480288.2033750266</v>
      </c>
      <c r="H48" s="735">
        <v>1131099.6229182445</v>
      </c>
      <c r="I48" s="735">
        <v>84997962.938925266</v>
      </c>
      <c r="J48" s="735">
        <v>90775952.716171682</v>
      </c>
      <c r="K48" s="734">
        <v>9640968.7175815254</v>
      </c>
      <c r="L48" s="734">
        <v>100416921.43375321</v>
      </c>
    </row>
    <row r="49" spans="1:12" ht="13.5" thickBot="1" x14ac:dyDescent="0.25">
      <c r="A49" s="735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</row>
    <row r="50" spans="1:12" x14ac:dyDescent="0.2">
      <c r="A50" s="725"/>
      <c r="B50" s="20"/>
      <c r="C50" s="20"/>
      <c r="D50" s="20"/>
      <c r="E50" s="20"/>
      <c r="F50" s="750"/>
      <c r="G50" s="750"/>
      <c r="H50" s="753"/>
      <c r="I50" s="753"/>
      <c r="J50" s="725"/>
      <c r="K50" s="20"/>
      <c r="L50" s="20"/>
    </row>
    <row r="51" spans="1:12" x14ac:dyDescent="0.2">
      <c r="A51" s="730">
        <f>+A48+1</f>
        <v>28</v>
      </c>
      <c r="B51" s="734" t="s">
        <v>275</v>
      </c>
      <c r="C51" s="734"/>
      <c r="D51" s="734"/>
      <c r="E51" s="734"/>
      <c r="F51" s="735"/>
      <c r="G51" s="735"/>
      <c r="H51" s="754"/>
      <c r="I51" s="725"/>
      <c r="J51" s="735"/>
      <c r="K51" s="20"/>
      <c r="L51" s="734"/>
    </row>
    <row r="52" spans="1:12" x14ac:dyDescent="0.2">
      <c r="A52" s="730"/>
      <c r="B52" s="726"/>
      <c r="C52" s="726"/>
      <c r="D52" s="726"/>
      <c r="E52" s="726"/>
      <c r="F52" s="735"/>
      <c r="G52" s="735"/>
      <c r="H52" s="753"/>
      <c r="I52" s="725"/>
      <c r="J52" s="735"/>
      <c r="K52" s="180"/>
      <c r="L52" s="734"/>
    </row>
    <row r="53" spans="1:12" x14ac:dyDescent="0.2">
      <c r="A53" s="730">
        <f>+A51+1</f>
        <v>29</v>
      </c>
      <c r="B53" s="728" t="s">
        <v>276</v>
      </c>
      <c r="C53" s="734"/>
      <c r="D53" s="734"/>
      <c r="E53" s="734"/>
      <c r="F53" s="735"/>
      <c r="G53" s="735"/>
      <c r="H53" s="735"/>
      <c r="I53" s="725"/>
      <c r="J53" s="735"/>
      <c r="K53" s="734"/>
      <c r="L53" s="734"/>
    </row>
    <row r="54" spans="1:12" x14ac:dyDescent="0.2">
      <c r="A54" s="730">
        <f t="shared" ref="A54:A60" si="2">+A53+1</f>
        <v>30</v>
      </c>
      <c r="B54" s="20"/>
      <c r="C54" s="741">
        <v>101</v>
      </c>
      <c r="D54" s="734" t="s">
        <v>7</v>
      </c>
      <c r="E54" s="734"/>
      <c r="F54" s="735">
        <v>2506731972.2800002</v>
      </c>
      <c r="G54" s="735">
        <v>297260368.09108829</v>
      </c>
      <c r="H54" s="735">
        <v>0</v>
      </c>
      <c r="I54" s="735">
        <v>2803992340.3710885</v>
      </c>
      <c r="J54" s="735">
        <v>2708449419.5605946</v>
      </c>
      <c r="K54" s="734"/>
      <c r="L54" s="734">
        <v>2708449419.5605946</v>
      </c>
    </row>
    <row r="55" spans="1:12" x14ac:dyDescent="0.2">
      <c r="A55" s="730">
        <f t="shared" si="2"/>
        <v>31</v>
      </c>
      <c r="B55" s="20"/>
      <c r="C55" s="741">
        <v>105</v>
      </c>
      <c r="D55" s="734" t="s">
        <v>64</v>
      </c>
      <c r="E55" s="734"/>
      <c r="F55" s="735">
        <v>5036.83</v>
      </c>
      <c r="G55" s="735">
        <v>0</v>
      </c>
      <c r="H55" s="735">
        <v>0</v>
      </c>
      <c r="I55" s="735">
        <v>5036.83</v>
      </c>
      <c r="J55" s="735">
        <v>5036.83</v>
      </c>
      <c r="K55" s="734"/>
      <c r="L55" s="734">
        <v>5036.83</v>
      </c>
    </row>
    <row r="56" spans="1:12" x14ac:dyDescent="0.2">
      <c r="A56" s="730">
        <f t="shared" si="2"/>
        <v>32</v>
      </c>
      <c r="B56" s="20"/>
      <c r="C56" s="741">
        <v>106</v>
      </c>
      <c r="D56" s="734" t="s">
        <v>86</v>
      </c>
      <c r="E56" s="734"/>
      <c r="F56" s="735">
        <v>11515347.99</v>
      </c>
      <c r="G56" s="735">
        <v>-11515347.99</v>
      </c>
      <c r="H56" s="735">
        <v>0</v>
      </c>
      <c r="I56" s="735">
        <v>0</v>
      </c>
      <c r="J56" s="735">
        <v>0</v>
      </c>
      <c r="K56" s="734"/>
      <c r="L56" s="734">
        <v>0</v>
      </c>
    </row>
    <row r="57" spans="1:12" x14ac:dyDescent="0.2">
      <c r="A57" s="730">
        <f t="shared" si="2"/>
        <v>33</v>
      </c>
      <c r="B57" s="20"/>
      <c r="C57" s="741">
        <v>108</v>
      </c>
      <c r="D57" s="734" t="s">
        <v>94</v>
      </c>
      <c r="E57" s="734"/>
      <c r="F57" s="735">
        <v>-805011928.49000001</v>
      </c>
      <c r="G57" s="735">
        <v>-60495341.865169205</v>
      </c>
      <c r="H57" s="735">
        <v>0</v>
      </c>
      <c r="I57" s="735">
        <v>-865507270.35516918</v>
      </c>
      <c r="J57" s="735">
        <v>-829503550.07216144</v>
      </c>
      <c r="K57" s="734"/>
      <c r="L57" s="734">
        <v>-829503550.07216144</v>
      </c>
    </row>
    <row r="58" spans="1:12" x14ac:dyDescent="0.2">
      <c r="A58" s="730">
        <f t="shared" si="2"/>
        <v>34</v>
      </c>
      <c r="B58" s="20"/>
      <c r="C58" s="741">
        <v>111</v>
      </c>
      <c r="D58" s="734" t="s">
        <v>96</v>
      </c>
      <c r="E58" s="734"/>
      <c r="F58" s="735">
        <v>-6181318.3799999999</v>
      </c>
      <c r="G58" s="735">
        <v>385040.67135402095</v>
      </c>
      <c r="H58" s="735">
        <v>0</v>
      </c>
      <c r="I58" s="735">
        <v>-5796277.7086459789</v>
      </c>
      <c r="J58" s="735">
        <v>-5577689.9222817998</v>
      </c>
      <c r="K58" s="734"/>
      <c r="L58" s="734">
        <v>-5577689.9222817998</v>
      </c>
    </row>
    <row r="59" spans="1:12" ht="13.5" thickBot="1" x14ac:dyDescent="0.25">
      <c r="A59" s="730">
        <f t="shared" si="2"/>
        <v>35</v>
      </c>
      <c r="B59" s="20"/>
      <c r="C59" s="741">
        <v>254</v>
      </c>
      <c r="D59" s="734" t="s">
        <v>696</v>
      </c>
      <c r="E59" s="734"/>
      <c r="F59" s="735">
        <v>-69179997</v>
      </c>
      <c r="G59" s="735">
        <v>-10692165.598608589</v>
      </c>
      <c r="H59" s="735">
        <v>0</v>
      </c>
      <c r="I59" s="735">
        <v>-79872162.598608598</v>
      </c>
      <c r="J59" s="735">
        <v>-77341812.482706532</v>
      </c>
      <c r="K59" s="734"/>
      <c r="L59" s="734">
        <v>-77341812.482706532</v>
      </c>
    </row>
    <row r="60" spans="1:12" x14ac:dyDescent="0.2">
      <c r="A60" s="730">
        <f t="shared" si="2"/>
        <v>36</v>
      </c>
      <c r="B60" s="20"/>
      <c r="C60" s="69" t="s">
        <v>277</v>
      </c>
      <c r="D60" s="734"/>
      <c r="E60" s="734"/>
      <c r="F60" s="737">
        <v>1637879113.2299998</v>
      </c>
      <c r="G60" s="737">
        <v>214942553.30866453</v>
      </c>
      <c r="H60" s="737">
        <v>0</v>
      </c>
      <c r="I60" s="737">
        <v>1852821666.5386646</v>
      </c>
      <c r="J60" s="737">
        <v>1796031403.9134448</v>
      </c>
      <c r="K60" s="737">
        <v>0</v>
      </c>
      <c r="L60" s="737">
        <v>1796031403.9134448</v>
      </c>
    </row>
    <row r="61" spans="1:12" x14ac:dyDescent="0.2">
      <c r="A61" s="730"/>
      <c r="B61" s="734"/>
      <c r="C61" s="734"/>
      <c r="D61" s="734"/>
      <c r="E61" s="734"/>
      <c r="F61" s="735"/>
      <c r="G61" s="735"/>
      <c r="H61" s="735"/>
      <c r="I61" s="735"/>
      <c r="J61" s="735"/>
      <c r="K61" s="734"/>
      <c r="L61" s="734"/>
    </row>
    <row r="62" spans="1:12" x14ac:dyDescent="0.2">
      <c r="A62" s="730">
        <f>+A60+1</f>
        <v>37</v>
      </c>
      <c r="B62" s="728" t="s">
        <v>278</v>
      </c>
      <c r="C62" s="734"/>
      <c r="D62" s="734"/>
      <c r="E62" s="734"/>
      <c r="F62" s="735"/>
      <c r="G62" s="735"/>
      <c r="H62" s="735"/>
      <c r="I62" s="735"/>
      <c r="J62" s="735"/>
      <c r="K62" s="734"/>
      <c r="L62" s="734"/>
    </row>
    <row r="63" spans="1:12" x14ac:dyDescent="0.2">
      <c r="A63" s="730">
        <f t="shared" ref="A63:A74" si="3">+A62+1</f>
        <v>38</v>
      </c>
      <c r="B63" s="20"/>
      <c r="C63" s="741">
        <v>154</v>
      </c>
      <c r="D63" s="734" t="s">
        <v>88</v>
      </c>
      <c r="E63" s="734"/>
      <c r="F63" s="735">
        <v>17066114.32</v>
      </c>
      <c r="G63" s="735">
        <v>2334417.6650000047</v>
      </c>
      <c r="H63" s="735">
        <v>0</v>
      </c>
      <c r="I63" s="735">
        <v>19400531.985000003</v>
      </c>
      <c r="J63" s="735">
        <v>18748924.460309371</v>
      </c>
      <c r="K63" s="734"/>
      <c r="L63" s="734">
        <v>18748924.460309371</v>
      </c>
    </row>
    <row r="64" spans="1:12" x14ac:dyDescent="0.2">
      <c r="A64" s="730">
        <f t="shared" si="3"/>
        <v>39</v>
      </c>
      <c r="B64" s="20"/>
      <c r="C64" s="741" t="s">
        <v>279</v>
      </c>
      <c r="D64" s="734" t="s">
        <v>65</v>
      </c>
      <c r="E64" s="734"/>
      <c r="F64" s="735">
        <v>43864860.969999999</v>
      </c>
      <c r="G64" s="735">
        <v>-43864860.969999999</v>
      </c>
      <c r="H64" s="735">
        <v>0</v>
      </c>
      <c r="I64" s="735">
        <v>0</v>
      </c>
      <c r="J64" s="735">
        <v>0</v>
      </c>
      <c r="K64" s="734"/>
      <c r="L64" s="734">
        <v>0</v>
      </c>
    </row>
    <row r="65" spans="1:12" x14ac:dyDescent="0.2">
      <c r="A65" s="730">
        <f t="shared" si="3"/>
        <v>40</v>
      </c>
      <c r="B65" s="20"/>
      <c r="C65" s="741">
        <v>165</v>
      </c>
      <c r="D65" s="734" t="s">
        <v>67</v>
      </c>
      <c r="E65" s="734"/>
      <c r="F65" s="735">
        <v>3888116.7</v>
      </c>
      <c r="G65" s="735">
        <v>-719205.20583333308</v>
      </c>
      <c r="H65" s="735">
        <v>0</v>
      </c>
      <c r="I65" s="735">
        <v>3168911.4941666671</v>
      </c>
      <c r="J65" s="735">
        <v>3062476.9605016029</v>
      </c>
      <c r="K65" s="734"/>
      <c r="L65" s="734">
        <v>3062476.9605016029</v>
      </c>
    </row>
    <row r="66" spans="1:12" x14ac:dyDescent="0.2">
      <c r="A66" s="730">
        <f t="shared" si="3"/>
        <v>41</v>
      </c>
      <c r="B66" s="20"/>
      <c r="C66" s="782" t="s">
        <v>280</v>
      </c>
      <c r="D66" s="783" t="s">
        <v>281</v>
      </c>
      <c r="E66" s="783"/>
      <c r="F66" s="735">
        <v>0</v>
      </c>
      <c r="G66" s="735">
        <v>0</v>
      </c>
      <c r="H66" s="735">
        <v>0</v>
      </c>
      <c r="I66" s="735">
        <v>0</v>
      </c>
      <c r="J66" s="735">
        <v>0</v>
      </c>
      <c r="K66" s="734"/>
      <c r="L66" s="734">
        <v>0</v>
      </c>
    </row>
    <row r="67" spans="1:12" x14ac:dyDescent="0.2">
      <c r="A67" s="730">
        <f t="shared" si="3"/>
        <v>42</v>
      </c>
      <c r="B67" s="20"/>
      <c r="C67" s="782" t="s">
        <v>697</v>
      </c>
      <c r="D67" s="783" t="s">
        <v>282</v>
      </c>
      <c r="E67" s="783"/>
      <c r="F67" s="735">
        <v>0</v>
      </c>
      <c r="G67" s="735">
        <v>0</v>
      </c>
      <c r="H67" s="735">
        <v>0</v>
      </c>
      <c r="I67" s="735">
        <v>0</v>
      </c>
      <c r="J67" s="735">
        <v>0</v>
      </c>
      <c r="K67" s="734"/>
      <c r="L67" s="734">
        <v>0</v>
      </c>
    </row>
    <row r="68" spans="1:12" x14ac:dyDescent="0.2">
      <c r="A68" s="730">
        <f t="shared" si="3"/>
        <v>43</v>
      </c>
      <c r="B68" s="20"/>
      <c r="C68" s="741" t="s">
        <v>283</v>
      </c>
      <c r="D68" s="734" t="s">
        <v>68</v>
      </c>
      <c r="E68" s="734"/>
      <c r="F68" s="735">
        <v>-6425539.6100000003</v>
      </c>
      <c r="G68" s="735">
        <v>220139.33000000121</v>
      </c>
      <c r="H68" s="735">
        <v>0</v>
      </c>
      <c r="I68" s="735">
        <v>-6205400.2799999993</v>
      </c>
      <c r="J68" s="735">
        <v>-5974990.1616666662</v>
      </c>
      <c r="K68" s="734"/>
      <c r="L68" s="734">
        <v>-5974990.1616666662</v>
      </c>
    </row>
    <row r="69" spans="1:12" x14ac:dyDescent="0.2">
      <c r="A69" s="730">
        <f t="shared" si="3"/>
        <v>44</v>
      </c>
      <c r="B69" s="20"/>
      <c r="C69" s="742">
        <v>252</v>
      </c>
      <c r="D69" s="734" t="s">
        <v>284</v>
      </c>
      <c r="E69" s="734"/>
      <c r="F69" s="735">
        <v>-24527223.800000001</v>
      </c>
      <c r="G69" s="735">
        <v>8851746.2465923987</v>
      </c>
      <c r="H69" s="735">
        <v>0</v>
      </c>
      <c r="I69" s="735">
        <v>-15675477.553407604</v>
      </c>
      <c r="J69" s="735">
        <v>-15257074.167431312</v>
      </c>
      <c r="K69" s="734"/>
      <c r="L69" s="734">
        <v>-15257074.167431312</v>
      </c>
    </row>
    <row r="70" spans="1:12" x14ac:dyDescent="0.2">
      <c r="A70" s="730">
        <f t="shared" si="3"/>
        <v>45</v>
      </c>
      <c r="B70" s="20"/>
      <c r="C70" s="741" t="s">
        <v>285</v>
      </c>
      <c r="D70" s="734" t="s">
        <v>70</v>
      </c>
      <c r="E70" s="734"/>
      <c r="F70" s="735">
        <v>-63695.87</v>
      </c>
      <c r="G70" s="735">
        <v>-473.06083333334391</v>
      </c>
      <c r="H70" s="735">
        <v>0</v>
      </c>
      <c r="I70" s="735">
        <v>-64168.930833333347</v>
      </c>
      <c r="J70" s="735">
        <v>-62013.682811542938</v>
      </c>
      <c r="K70" s="734"/>
      <c r="L70" s="734">
        <v>-62013.682811542938</v>
      </c>
    </row>
    <row r="71" spans="1:12" ht="12.75" customHeight="1" x14ac:dyDescent="0.2">
      <c r="A71" s="730">
        <f t="shared" si="3"/>
        <v>46</v>
      </c>
      <c r="B71" s="20"/>
      <c r="C71" s="741">
        <v>255</v>
      </c>
      <c r="D71" s="734" t="s">
        <v>71</v>
      </c>
      <c r="E71" s="734"/>
      <c r="F71" s="735">
        <v>-214050.11000000002</v>
      </c>
      <c r="G71" s="735">
        <v>149021.48888314579</v>
      </c>
      <c r="H71" s="735">
        <v>0</v>
      </c>
      <c r="I71" s="735">
        <v>-65028.621116854243</v>
      </c>
      <c r="J71" s="735">
        <v>-62900.157452529507</v>
      </c>
      <c r="K71" s="734"/>
      <c r="L71" s="734">
        <v>-62900.157452529507</v>
      </c>
    </row>
    <row r="72" spans="1:12" ht="12.75" customHeight="1" x14ac:dyDescent="0.2">
      <c r="A72" s="730">
        <f t="shared" si="3"/>
        <v>47</v>
      </c>
      <c r="B72" s="20"/>
      <c r="C72" s="741">
        <v>282</v>
      </c>
      <c r="D72" s="734" t="s">
        <v>286</v>
      </c>
      <c r="E72" s="734"/>
      <c r="F72" s="735">
        <v>-427747586.96999997</v>
      </c>
      <c r="G72" s="735">
        <v>-46529577.260700852</v>
      </c>
      <c r="H72" s="735">
        <v>0</v>
      </c>
      <c r="I72" s="735">
        <v>-474277164.23070079</v>
      </c>
      <c r="J72" s="735">
        <v>-459931898.53902906</v>
      </c>
      <c r="K72" s="734"/>
      <c r="L72" s="734">
        <v>-459931898.53902906</v>
      </c>
    </row>
    <row r="73" spans="1:12" ht="12.75" customHeight="1" thickBot="1" x14ac:dyDescent="0.25">
      <c r="A73" s="730">
        <f t="shared" si="3"/>
        <v>48</v>
      </c>
      <c r="B73" s="20"/>
      <c r="C73" s="734"/>
      <c r="D73" s="734" t="s">
        <v>90</v>
      </c>
      <c r="E73" s="734"/>
      <c r="F73" s="735">
        <v>3744770.7726232</v>
      </c>
      <c r="G73" s="735">
        <v>-11577.478492192451</v>
      </c>
      <c r="H73" s="735">
        <v>-5457.1683176959677</v>
      </c>
      <c r="I73" s="735">
        <v>3727736.1258133119</v>
      </c>
      <c r="J73" s="735">
        <v>3707671.2370705083</v>
      </c>
      <c r="K73" s="734"/>
      <c r="L73" s="734">
        <v>3707671.2370705083</v>
      </c>
    </row>
    <row r="74" spans="1:12" ht="12.75" customHeight="1" x14ac:dyDescent="0.2">
      <c r="A74" s="730">
        <f t="shared" si="3"/>
        <v>49</v>
      </c>
      <c r="B74" s="20"/>
      <c r="C74" s="69" t="s">
        <v>287</v>
      </c>
      <c r="D74" s="734"/>
      <c r="E74" s="734"/>
      <c r="F74" s="737">
        <v>-390414233.59737676</v>
      </c>
      <c r="G74" s="737">
        <v>-79570369.245384157</v>
      </c>
      <c r="H74" s="737">
        <v>-5457.1683176959677</v>
      </c>
      <c r="I74" s="737">
        <v>-469990060.0110786</v>
      </c>
      <c r="J74" s="737">
        <v>-455769804.05050963</v>
      </c>
      <c r="K74" s="737">
        <v>0</v>
      </c>
      <c r="L74" s="737">
        <v>-455769804.05050963</v>
      </c>
    </row>
    <row r="75" spans="1:12" ht="12.75" customHeight="1" thickBot="1" x14ac:dyDescent="0.25">
      <c r="A75" s="730"/>
      <c r="B75" s="728"/>
      <c r="C75" s="734"/>
      <c r="D75" s="734"/>
      <c r="E75" s="734"/>
      <c r="F75" s="739"/>
      <c r="G75" s="739"/>
      <c r="H75" s="739"/>
      <c r="I75" s="739"/>
      <c r="J75" s="739"/>
      <c r="K75" s="739"/>
      <c r="L75" s="739"/>
    </row>
    <row r="76" spans="1:12" ht="12.75" customHeight="1" thickTop="1" x14ac:dyDescent="0.2">
      <c r="A76" s="730"/>
      <c r="B76" s="728"/>
      <c r="C76" s="734"/>
      <c r="D76" s="734"/>
      <c r="E76" s="734"/>
      <c r="F76" s="735"/>
      <c r="G76" s="735"/>
      <c r="H76" s="735"/>
      <c r="I76" s="735"/>
      <c r="J76" s="735"/>
      <c r="K76" s="734"/>
      <c r="L76" s="734"/>
    </row>
    <row r="77" spans="1:12" ht="12.75" customHeight="1" x14ac:dyDescent="0.2">
      <c r="A77" s="730">
        <f>+A74+1</f>
        <v>50</v>
      </c>
      <c r="B77" s="69" t="s">
        <v>288</v>
      </c>
      <c r="C77" s="734"/>
      <c r="D77" s="734"/>
      <c r="E77" s="734"/>
      <c r="F77" s="735">
        <v>1247464879.632623</v>
      </c>
      <c r="G77" s="735">
        <v>135372184.06328037</v>
      </c>
      <c r="H77" s="735">
        <v>-5457.1683176959677</v>
      </c>
      <c r="I77" s="735">
        <v>1382831606.527586</v>
      </c>
      <c r="J77" s="735">
        <v>1340261599.8629351</v>
      </c>
      <c r="K77" s="734"/>
      <c r="L77" s="734">
        <v>1340261599.8629351</v>
      </c>
    </row>
    <row r="78" spans="1:12" ht="12.75" customHeight="1" thickBot="1" x14ac:dyDescent="0.25">
      <c r="A78" s="735"/>
      <c r="B78" s="740"/>
      <c r="C78" s="740"/>
      <c r="D78" s="740"/>
      <c r="E78" s="740"/>
      <c r="F78" s="740"/>
      <c r="G78" s="740"/>
      <c r="H78" s="740"/>
      <c r="I78" s="740"/>
      <c r="J78" s="740"/>
      <c r="K78" s="740"/>
      <c r="L78" s="740"/>
    </row>
    <row r="79" spans="1:12" ht="12.75" customHeight="1" x14ac:dyDescent="0.2">
      <c r="A79" s="725"/>
      <c r="B79" s="20"/>
      <c r="C79" s="20"/>
      <c r="D79" s="20"/>
      <c r="E79" s="20"/>
      <c r="F79" s="725"/>
      <c r="G79" s="725"/>
      <c r="H79" s="725"/>
      <c r="I79" s="725"/>
      <c r="J79" s="725"/>
      <c r="K79" s="20"/>
      <c r="L79" s="20"/>
    </row>
    <row r="80" spans="1:12" ht="12.75" customHeight="1" x14ac:dyDescent="0.2">
      <c r="A80" s="730">
        <f>+A77+1</f>
        <v>51</v>
      </c>
      <c r="B80" s="69" t="s">
        <v>289</v>
      </c>
      <c r="C80" s="734"/>
      <c r="D80" s="734"/>
      <c r="E80" s="734"/>
      <c r="F80" s="759">
        <v>6.9218102192032074E-2</v>
      </c>
      <c r="G80" s="759"/>
      <c r="H80" s="759"/>
      <c r="I80" s="759">
        <v>6.1466604131476837E-2</v>
      </c>
      <c r="J80" s="759">
        <v>6.7730025784111914E-2</v>
      </c>
      <c r="K80" s="743"/>
      <c r="L80" s="759">
        <v>7.4923374245761107E-2</v>
      </c>
    </row>
    <row r="81" spans="1:12" ht="12.75" customHeight="1" x14ac:dyDescent="0.2">
      <c r="A81" s="730"/>
      <c r="B81" s="728"/>
      <c r="C81" s="734"/>
      <c r="D81" s="734"/>
      <c r="E81" s="734"/>
      <c r="F81" s="759"/>
      <c r="G81" s="759"/>
      <c r="H81" s="759"/>
      <c r="I81" s="759"/>
      <c r="J81" s="759"/>
      <c r="K81" s="743"/>
      <c r="L81" s="743"/>
    </row>
    <row r="82" spans="1:12" x14ac:dyDescent="0.2">
      <c r="A82" s="730">
        <f>+A80+1</f>
        <v>52</v>
      </c>
      <c r="B82" s="728" t="s">
        <v>290</v>
      </c>
      <c r="C82" s="734"/>
      <c r="D82" s="734"/>
      <c r="E82" s="734"/>
      <c r="F82" s="759">
        <v>8.7678379260883607E-2</v>
      </c>
      <c r="G82" s="759"/>
      <c r="H82" s="759"/>
      <c r="I82" s="759">
        <v>7.2975526989974351E-2</v>
      </c>
      <c r="J82" s="759">
        <v>8.485583226125136E-2</v>
      </c>
      <c r="K82" s="743"/>
      <c r="L82" s="759">
        <v>9.8500000000000004E-2</v>
      </c>
    </row>
    <row r="83" spans="1:12" x14ac:dyDescent="0.2">
      <c r="A83" s="730"/>
      <c r="B83" s="728"/>
      <c r="C83" s="734"/>
      <c r="D83" s="734"/>
      <c r="E83" s="734"/>
      <c r="F83" s="743"/>
      <c r="G83" s="743"/>
      <c r="H83" s="784"/>
      <c r="I83" s="743"/>
      <c r="J83" s="743"/>
      <c r="K83" s="743"/>
      <c r="L83" s="743"/>
    </row>
    <row r="84" spans="1:12" ht="15.75" x14ac:dyDescent="0.25">
      <c r="A84" s="256"/>
      <c r="B84" s="254"/>
      <c r="C84" s="255"/>
      <c r="D84" s="255"/>
      <c r="E84" s="255"/>
      <c r="F84" s="257"/>
      <c r="G84" s="257"/>
      <c r="H84" s="257"/>
      <c r="I84" s="257"/>
      <c r="J84" s="257"/>
      <c r="K84" s="257"/>
      <c r="L84" s="257"/>
    </row>
    <row r="85" spans="1:12" ht="15" x14ac:dyDescent="0.2">
      <c r="A85" s="122" t="s">
        <v>728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1:12" ht="15" x14ac:dyDescent="0.2">
      <c r="A86" s="122" t="s">
        <v>291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1:12" x14ac:dyDescent="0.2">
      <c r="F87" s="262"/>
      <c r="G87" s="262"/>
      <c r="H87" s="262"/>
      <c r="I87" s="262"/>
      <c r="J87" s="262"/>
    </row>
    <row r="89" spans="1:12" x14ac:dyDescent="0.2">
      <c r="L89" s="263"/>
    </row>
    <row r="145" ht="6.95" customHeight="1" x14ac:dyDescent="0.2"/>
    <row r="146" ht="6.95" customHeight="1" x14ac:dyDescent="0.2"/>
    <row r="148" ht="6.95" customHeight="1" x14ac:dyDescent="0.2"/>
    <row r="149" ht="6.95" customHeight="1" x14ac:dyDescent="0.2"/>
    <row r="174" ht="6.95" customHeight="1" x14ac:dyDescent="0.2"/>
    <row r="175" ht="6.95" customHeight="1" x14ac:dyDescent="0.2"/>
  </sheetData>
  <mergeCells count="6">
    <mergeCell ref="B12:D12"/>
    <mergeCell ref="A5:L5"/>
    <mergeCell ref="A6:L6"/>
    <mergeCell ref="A7:L7"/>
    <mergeCell ref="B8:D8"/>
    <mergeCell ref="B9:D9"/>
  </mergeCells>
  <printOptions horizontalCentered="1"/>
  <pageMargins left="0" right="0" top="0" bottom="0.5" header="1.5" footer="0.28000000000000003"/>
  <pageSetup scale="58" firstPageNumber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Button 1">
              <controlPr defaultSize="0" print="0" autoFill="0" autoPict="0">
                <anchor moveWithCells="1" sizeWithCells="1">
                  <from>
                    <xdr:col>5</xdr:col>
                    <xdr:colOff>381000</xdr:colOff>
                    <xdr:row>26</xdr:row>
                    <xdr:rowOff>180975</xdr:rowOff>
                  </from>
                  <to>
                    <xdr:col>5</xdr:col>
                    <xdr:colOff>381000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Button 2">
              <controlPr defaultSize="0" print="0" autoFill="0" autoPict="0">
                <anchor moveWithCells="1" sizeWithCells="1">
                  <from>
                    <xdr:col>5</xdr:col>
                    <xdr:colOff>381000</xdr:colOff>
                    <xdr:row>57</xdr:row>
                    <xdr:rowOff>152400</xdr:rowOff>
                  </from>
                  <to>
                    <xdr:col>5</xdr:col>
                    <xdr:colOff>381000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9" r:id="rId6" name="Button 7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35</xdr:row>
                    <xdr:rowOff>123825</xdr:rowOff>
                  </from>
                  <to>
                    <xdr:col>3</xdr:col>
                    <xdr:colOff>2543175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7" name="Button 8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79</xdr:row>
                    <xdr:rowOff>123825</xdr:rowOff>
                  </from>
                  <to>
                    <xdr:col>3</xdr:col>
                    <xdr:colOff>2543175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8" name="Button 9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35</xdr:row>
                    <xdr:rowOff>123825</xdr:rowOff>
                  </from>
                  <to>
                    <xdr:col>3</xdr:col>
                    <xdr:colOff>2543175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9" name="Button 10">
              <controlPr defaultSize="0" print="0" autoFill="0" autoPict="0">
                <anchor moveWithCells="1" sizeWithCells="1">
                  <from>
                    <xdr:col>3</xdr:col>
                    <xdr:colOff>2543175</xdr:colOff>
                    <xdr:row>79</xdr:row>
                    <xdr:rowOff>123825</xdr:rowOff>
                  </from>
                  <to>
                    <xdr:col>3</xdr:col>
                    <xdr:colOff>2543175</xdr:colOff>
                    <xdr:row>79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1"/>
  <sheetViews>
    <sheetView topLeftCell="O13" workbookViewId="0">
      <selection activeCell="W39" sqref="W39"/>
    </sheetView>
  </sheetViews>
  <sheetFormatPr defaultRowHeight="12.75" x14ac:dyDescent="0.2"/>
  <cols>
    <col min="1" max="1" width="4.7109375" style="8" customWidth="1"/>
    <col min="2" max="4" width="9.140625" style="8"/>
    <col min="5" max="5" width="17.7109375" style="8" customWidth="1"/>
    <col min="6" max="6" width="7.42578125" style="8" customWidth="1"/>
    <col min="7" max="7" width="3.85546875" style="8" customWidth="1"/>
    <col min="8" max="8" width="18.42578125" style="8" customWidth="1"/>
    <col min="9" max="10" width="18.28515625" style="8" customWidth="1"/>
    <col min="11" max="11" width="21.28515625" style="8" customWidth="1"/>
    <col min="12" max="12" width="19.28515625" style="8" customWidth="1"/>
    <col min="13" max="13" width="23" style="8" customWidth="1"/>
    <col min="14" max="14" width="4.7109375" style="8" customWidth="1"/>
    <col min="15" max="17" width="9.140625" style="8"/>
    <col min="18" max="18" width="21" style="8" customWidth="1"/>
    <col min="19" max="19" width="20.7109375" style="8" bestFit="1" customWidth="1"/>
    <col min="20" max="20" width="18.28515625" style="8" bestFit="1" customWidth="1"/>
    <col min="21" max="21" width="17.5703125" style="8" bestFit="1" customWidth="1"/>
    <col min="22" max="22" width="20.85546875" style="8" customWidth="1"/>
    <col min="23" max="23" width="20.140625" style="8" customWidth="1"/>
    <col min="24" max="24" width="49.7109375" style="8" customWidth="1"/>
    <col min="25" max="28" width="4.5703125" style="8" customWidth="1"/>
    <col min="29" max="29" width="19.28515625" style="8" customWidth="1"/>
    <col min="30" max="16384" width="9.140625" style="8"/>
  </cols>
  <sheetData>
    <row r="1" spans="1:28" x14ac:dyDescent="0.2">
      <c r="H1" s="239" t="s">
        <v>3</v>
      </c>
      <c r="I1" s="239" t="s">
        <v>4</v>
      </c>
      <c r="J1" s="239" t="s">
        <v>76</v>
      </c>
      <c r="K1" s="239" t="s">
        <v>115</v>
      </c>
      <c r="L1" s="239" t="s">
        <v>114</v>
      </c>
      <c r="M1" s="239"/>
      <c r="S1" s="239" t="s">
        <v>79</v>
      </c>
      <c r="T1" s="239" t="s">
        <v>314</v>
      </c>
      <c r="U1" s="239" t="s">
        <v>315</v>
      </c>
      <c r="V1" s="239" t="s">
        <v>316</v>
      </c>
      <c r="W1" s="239" t="s">
        <v>317</v>
      </c>
      <c r="X1" s="13"/>
      <c r="Y1" s="13"/>
      <c r="Z1" s="13"/>
      <c r="AA1" s="13"/>
    </row>
    <row r="2" spans="1:28" x14ac:dyDescent="0.2">
      <c r="H2" s="13" t="s">
        <v>701</v>
      </c>
      <c r="S2" s="13">
        <v>2017</v>
      </c>
    </row>
    <row r="3" spans="1:28" x14ac:dyDescent="0.2">
      <c r="G3" s="239"/>
      <c r="H3" s="239" t="s">
        <v>503</v>
      </c>
      <c r="I3" s="239"/>
      <c r="J3" s="448">
        <v>2015</v>
      </c>
      <c r="K3" s="239" t="s">
        <v>502</v>
      </c>
      <c r="L3" s="239"/>
      <c r="M3" s="239"/>
      <c r="R3" s="239"/>
      <c r="S3" s="239" t="s">
        <v>503</v>
      </c>
      <c r="U3" s="448">
        <v>2016</v>
      </c>
      <c r="V3" s="239" t="s">
        <v>502</v>
      </c>
      <c r="W3" s="239"/>
      <c r="X3" s="239"/>
      <c r="Y3" s="239"/>
      <c r="Z3" s="239"/>
      <c r="AA3" s="239"/>
      <c r="AB3" s="239"/>
    </row>
    <row r="4" spans="1:28" x14ac:dyDescent="0.2">
      <c r="C4" s="8" t="s">
        <v>231</v>
      </c>
      <c r="E4" s="238"/>
      <c r="F4" s="238"/>
      <c r="G4" s="239"/>
      <c r="H4" s="239" t="s">
        <v>313</v>
      </c>
      <c r="I4" s="239" t="s">
        <v>230</v>
      </c>
      <c r="J4" s="239" t="s">
        <v>507</v>
      </c>
      <c r="K4" s="239" t="s">
        <v>703</v>
      </c>
      <c r="L4" s="239" t="s">
        <v>704</v>
      </c>
      <c r="M4" s="239"/>
      <c r="P4" s="8" t="s">
        <v>231</v>
      </c>
      <c r="R4" s="239"/>
      <c r="S4" s="239" t="s">
        <v>313</v>
      </c>
      <c r="T4" s="13" t="s">
        <v>230</v>
      </c>
      <c r="U4" s="239" t="s">
        <v>507</v>
      </c>
      <c r="V4" s="239" t="s">
        <v>504</v>
      </c>
      <c r="W4" s="239" t="s">
        <v>706</v>
      </c>
      <c r="X4" s="239"/>
      <c r="Y4" s="4"/>
      <c r="Z4" s="4"/>
      <c r="AA4" s="4"/>
      <c r="AB4" s="4"/>
    </row>
    <row r="5" spans="1:28" ht="15.75" thickBot="1" x14ac:dyDescent="0.3">
      <c r="G5" s="449"/>
      <c r="H5" s="456">
        <v>42735</v>
      </c>
      <c r="I5" s="450"/>
      <c r="J5" s="240" t="s">
        <v>702</v>
      </c>
      <c r="K5" s="451" t="s">
        <v>505</v>
      </c>
      <c r="L5" s="450"/>
      <c r="M5" s="237"/>
      <c r="R5" s="237"/>
      <c r="S5" s="456">
        <v>43100</v>
      </c>
      <c r="T5" s="450"/>
      <c r="U5" s="240" t="s">
        <v>705</v>
      </c>
      <c r="V5" s="451" t="s">
        <v>505</v>
      </c>
      <c r="W5" s="450"/>
      <c r="X5" s="237"/>
      <c r="Y5" s="243"/>
      <c r="Z5" s="243"/>
      <c r="AA5" s="243"/>
      <c r="AB5" s="243"/>
    </row>
    <row r="6" spans="1:28" x14ac:dyDescent="0.2">
      <c r="A6" s="8">
        <v>1</v>
      </c>
      <c r="G6" s="9"/>
      <c r="H6" s="9"/>
      <c r="I6" s="9"/>
      <c r="J6" s="9"/>
      <c r="K6" s="9"/>
      <c r="L6" s="9"/>
      <c r="M6" s="9"/>
      <c r="N6" s="8">
        <v>1</v>
      </c>
      <c r="R6" s="9"/>
      <c r="S6" s="9"/>
      <c r="Y6" s="9"/>
      <c r="Z6" s="9"/>
      <c r="AA6" s="9"/>
      <c r="AB6" s="9"/>
    </row>
    <row r="7" spans="1:28" x14ac:dyDescent="0.2">
      <c r="A7" s="8">
        <v>2</v>
      </c>
      <c r="B7" s="8" t="s">
        <v>62</v>
      </c>
      <c r="C7" s="8" t="s">
        <v>7</v>
      </c>
      <c r="G7" s="9"/>
      <c r="H7" s="9"/>
      <c r="I7" s="9"/>
      <c r="J7" s="9"/>
      <c r="K7" s="9"/>
      <c r="L7" s="9"/>
      <c r="M7" s="9"/>
      <c r="N7" s="8">
        <v>2</v>
      </c>
      <c r="O7" s="8" t="s">
        <v>62</v>
      </c>
      <c r="P7" s="8" t="s">
        <v>7</v>
      </c>
      <c r="R7" s="9"/>
      <c r="S7" s="9"/>
      <c r="Y7" s="9"/>
      <c r="Z7" s="9"/>
      <c r="AA7" s="9"/>
      <c r="AB7" s="9"/>
    </row>
    <row r="8" spans="1:28" x14ac:dyDescent="0.2">
      <c r="A8" s="8">
        <v>3</v>
      </c>
      <c r="C8" s="8" t="s">
        <v>8</v>
      </c>
      <c r="D8" s="8" t="s">
        <v>9</v>
      </c>
      <c r="G8" s="9"/>
      <c r="H8" s="9">
        <v>0</v>
      </c>
      <c r="I8" s="9">
        <v>0</v>
      </c>
      <c r="J8" s="9">
        <v>0</v>
      </c>
      <c r="K8" s="9">
        <v>0</v>
      </c>
      <c r="L8" s="9">
        <v>0</v>
      </c>
      <c r="M8" s="9"/>
      <c r="N8" s="8">
        <v>3</v>
      </c>
      <c r="P8" s="8" t="s">
        <v>8</v>
      </c>
      <c r="Q8" s="8" t="s">
        <v>9</v>
      </c>
      <c r="R8" s="9"/>
      <c r="S8" s="457">
        <v>0</v>
      </c>
      <c r="T8" s="457">
        <v>0</v>
      </c>
      <c r="U8" s="457">
        <v>0</v>
      </c>
      <c r="V8" s="457">
        <v>0</v>
      </c>
      <c r="W8" s="457">
        <v>0</v>
      </c>
      <c r="X8" s="457"/>
      <c r="Y8" s="9"/>
      <c r="Z8" s="9"/>
      <c r="AA8" s="9"/>
      <c r="AB8" s="9"/>
    </row>
    <row r="9" spans="1:28" x14ac:dyDescent="0.2">
      <c r="A9" s="8">
        <v>4</v>
      </c>
      <c r="C9" s="8" t="s">
        <v>10</v>
      </c>
      <c r="D9" s="8" t="s">
        <v>11</v>
      </c>
      <c r="G9" s="9"/>
      <c r="H9" s="9">
        <v>0</v>
      </c>
      <c r="I9" s="9">
        <v>0</v>
      </c>
      <c r="J9" s="9">
        <v>0</v>
      </c>
      <c r="K9" s="9">
        <v>0</v>
      </c>
      <c r="L9" s="9">
        <v>0</v>
      </c>
      <c r="M9" s="9"/>
      <c r="N9" s="8">
        <v>4</v>
      </c>
      <c r="P9" s="8" t="s">
        <v>10</v>
      </c>
      <c r="Q9" s="8" t="s">
        <v>11</v>
      </c>
      <c r="R9" s="9"/>
      <c r="S9" s="457">
        <v>0</v>
      </c>
      <c r="T9" s="457">
        <v>0</v>
      </c>
      <c r="U9" s="457">
        <v>0</v>
      </c>
      <c r="V9" s="457">
        <v>0</v>
      </c>
      <c r="W9" s="457">
        <v>0</v>
      </c>
      <c r="X9" s="457"/>
      <c r="Y9" s="9"/>
      <c r="Z9" s="9"/>
      <c r="AA9" s="9"/>
      <c r="AB9" s="9"/>
    </row>
    <row r="10" spans="1:28" x14ac:dyDescent="0.2">
      <c r="A10" s="8">
        <v>5</v>
      </c>
      <c r="C10" s="8" t="s">
        <v>12</v>
      </c>
      <c r="D10" s="8" t="s">
        <v>13</v>
      </c>
      <c r="G10" s="9"/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/>
      <c r="N10" s="8">
        <v>5</v>
      </c>
      <c r="P10" s="8" t="s">
        <v>12</v>
      </c>
      <c r="Q10" s="8" t="s">
        <v>13</v>
      </c>
      <c r="R10" s="9"/>
      <c r="S10" s="457">
        <v>0</v>
      </c>
      <c r="T10" s="457">
        <v>0</v>
      </c>
      <c r="U10" s="457">
        <v>0</v>
      </c>
      <c r="V10" s="457">
        <v>0</v>
      </c>
      <c r="W10" s="457">
        <v>0</v>
      </c>
      <c r="X10" s="457"/>
      <c r="Y10" s="9"/>
      <c r="Z10" s="9"/>
      <c r="AA10" s="9"/>
      <c r="AB10" s="9"/>
    </row>
    <row r="11" spans="1:28" x14ac:dyDescent="0.2">
      <c r="A11" s="8">
        <v>6</v>
      </c>
      <c r="C11" s="8" t="s">
        <v>14</v>
      </c>
      <c r="D11" s="8" t="s">
        <v>15</v>
      </c>
      <c r="G11" s="9"/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/>
      <c r="N11" s="8">
        <v>6</v>
      </c>
      <c r="P11" s="8" t="s">
        <v>14</v>
      </c>
      <c r="Q11" s="8" t="s">
        <v>15</v>
      </c>
      <c r="R11" s="9"/>
      <c r="S11" s="457">
        <v>0</v>
      </c>
      <c r="T11" s="457">
        <v>0</v>
      </c>
      <c r="U11" s="457">
        <v>0</v>
      </c>
      <c r="V11" s="457">
        <v>0</v>
      </c>
      <c r="W11" s="457">
        <v>0</v>
      </c>
      <c r="X11" s="457"/>
      <c r="Y11" s="9"/>
      <c r="Z11" s="9"/>
      <c r="AA11" s="9"/>
      <c r="AB11" s="9"/>
    </row>
    <row r="12" spans="1:28" x14ac:dyDescent="0.2">
      <c r="A12" s="8">
        <v>7</v>
      </c>
      <c r="C12" s="8" t="s">
        <v>16</v>
      </c>
      <c r="D12" s="8" t="s">
        <v>17</v>
      </c>
      <c r="G12" s="9"/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/>
      <c r="N12" s="8">
        <v>7</v>
      </c>
      <c r="P12" s="8" t="s">
        <v>16</v>
      </c>
      <c r="Q12" s="8" t="s">
        <v>17</v>
      </c>
      <c r="R12" s="9"/>
      <c r="S12" s="457">
        <v>0</v>
      </c>
      <c r="T12" s="457">
        <v>0</v>
      </c>
      <c r="U12" s="457">
        <v>0</v>
      </c>
      <c r="V12" s="457">
        <v>0</v>
      </c>
      <c r="W12" s="457">
        <v>0</v>
      </c>
      <c r="X12" s="457"/>
      <c r="Y12" s="9"/>
      <c r="Z12" s="9"/>
      <c r="AA12" s="9"/>
      <c r="AB12" s="9"/>
    </row>
    <row r="13" spans="1:28" x14ac:dyDescent="0.2">
      <c r="A13" s="8">
        <v>8</v>
      </c>
      <c r="C13" s="8" t="s">
        <v>18</v>
      </c>
      <c r="D13" s="8" t="s">
        <v>19</v>
      </c>
      <c r="G13" s="9"/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/>
      <c r="N13" s="8">
        <v>8</v>
      </c>
      <c r="P13" s="8" t="s">
        <v>18</v>
      </c>
      <c r="Q13" s="8" t="s">
        <v>19</v>
      </c>
      <c r="R13" s="9"/>
      <c r="S13" s="457">
        <v>0</v>
      </c>
      <c r="T13" s="457">
        <v>0</v>
      </c>
      <c r="U13" s="457">
        <v>0</v>
      </c>
      <c r="V13" s="457">
        <v>0</v>
      </c>
      <c r="W13" s="457">
        <v>0</v>
      </c>
      <c r="X13" s="457"/>
      <c r="Y13" s="9"/>
      <c r="Z13" s="9"/>
      <c r="AA13" s="9"/>
      <c r="AB13" s="9"/>
    </row>
    <row r="14" spans="1:28" x14ac:dyDescent="0.2">
      <c r="A14" s="8">
        <v>9</v>
      </c>
      <c r="C14" s="8" t="s">
        <v>20</v>
      </c>
      <c r="D14" s="8" t="s">
        <v>21</v>
      </c>
      <c r="G14" s="9"/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/>
      <c r="N14" s="8">
        <v>9</v>
      </c>
      <c r="P14" s="8" t="s">
        <v>20</v>
      </c>
      <c r="Q14" s="8" t="s">
        <v>21</v>
      </c>
      <c r="R14" s="9"/>
      <c r="S14" s="457">
        <v>0</v>
      </c>
      <c r="T14" s="457">
        <v>0</v>
      </c>
      <c r="U14" s="457">
        <v>0</v>
      </c>
      <c r="V14" s="457">
        <v>0</v>
      </c>
      <c r="W14" s="457">
        <v>0</v>
      </c>
      <c r="X14" s="457"/>
      <c r="Y14" s="9"/>
      <c r="Z14" s="9"/>
      <c r="AA14" s="9"/>
      <c r="AB14" s="9"/>
    </row>
    <row r="15" spans="1:28" x14ac:dyDescent="0.2">
      <c r="A15" s="8">
        <v>10</v>
      </c>
      <c r="C15" s="8" t="s">
        <v>22</v>
      </c>
      <c r="D15" s="8" t="s">
        <v>23</v>
      </c>
      <c r="G15" s="9"/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/>
      <c r="N15" s="8">
        <v>10</v>
      </c>
      <c r="P15" s="8" t="s">
        <v>22</v>
      </c>
      <c r="Q15" s="8" t="s">
        <v>23</v>
      </c>
      <c r="R15" s="9"/>
      <c r="S15" s="457">
        <v>0</v>
      </c>
      <c r="T15" s="457">
        <v>0</v>
      </c>
      <c r="U15" s="457">
        <v>0</v>
      </c>
      <c r="V15" s="457">
        <v>0</v>
      </c>
      <c r="W15" s="457">
        <v>0</v>
      </c>
      <c r="X15" s="457"/>
      <c r="Y15" s="9"/>
      <c r="Z15" s="9"/>
      <c r="AA15" s="9"/>
      <c r="AB15" s="9"/>
    </row>
    <row r="16" spans="1:28" x14ac:dyDescent="0.2">
      <c r="A16" s="8">
        <v>11</v>
      </c>
      <c r="C16" s="8" t="s">
        <v>25</v>
      </c>
      <c r="D16" s="8" t="s">
        <v>11</v>
      </c>
      <c r="G16" s="9"/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/>
      <c r="N16" s="8">
        <v>11</v>
      </c>
      <c r="P16" s="8" t="s">
        <v>25</v>
      </c>
      <c r="Q16" s="8" t="s">
        <v>11</v>
      </c>
      <c r="R16" s="9"/>
      <c r="S16" s="457">
        <v>0</v>
      </c>
      <c r="T16" s="457">
        <v>0</v>
      </c>
      <c r="U16" s="457">
        <v>0</v>
      </c>
      <c r="V16" s="457">
        <v>0</v>
      </c>
      <c r="W16" s="457">
        <v>0</v>
      </c>
      <c r="X16" s="457"/>
      <c r="Y16" s="9"/>
      <c r="Z16" s="9"/>
      <c r="AA16" s="9"/>
      <c r="AB16" s="9"/>
    </row>
    <row r="17" spans="1:28" x14ac:dyDescent="0.2">
      <c r="A17" s="8">
        <v>12</v>
      </c>
      <c r="C17" s="8" t="s">
        <v>29</v>
      </c>
      <c r="D17" s="8" t="s">
        <v>30</v>
      </c>
      <c r="G17" s="9"/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/>
      <c r="N17" s="8">
        <v>12</v>
      </c>
      <c r="P17" s="8" t="s">
        <v>29</v>
      </c>
      <c r="Q17" s="8" t="s">
        <v>30</v>
      </c>
      <c r="R17" s="9"/>
      <c r="S17" s="457">
        <v>0</v>
      </c>
      <c r="T17" s="457">
        <v>0</v>
      </c>
      <c r="U17" s="457">
        <v>0</v>
      </c>
      <c r="V17" s="457">
        <v>0</v>
      </c>
      <c r="W17" s="457">
        <v>0</v>
      </c>
      <c r="X17" s="457"/>
      <c r="Y17" s="9"/>
      <c r="Z17" s="9"/>
      <c r="AA17" s="9"/>
      <c r="AB17" s="9"/>
    </row>
    <row r="18" spans="1:28" x14ac:dyDescent="0.2">
      <c r="A18" s="8">
        <v>13</v>
      </c>
      <c r="C18" s="8" t="s">
        <v>31</v>
      </c>
      <c r="D18" s="8" t="s">
        <v>32</v>
      </c>
      <c r="G18" s="9"/>
      <c r="H18" s="9">
        <v>139554540</v>
      </c>
      <c r="I18" s="9">
        <v>-2801180.5700000003</v>
      </c>
      <c r="J18" s="9">
        <v>43154565.532000005</v>
      </c>
      <c r="K18" s="9">
        <v>-30473811.024782944</v>
      </c>
      <c r="L18" s="9">
        <v>149434113.93721706</v>
      </c>
      <c r="M18" s="9"/>
      <c r="N18" s="8">
        <v>13</v>
      </c>
      <c r="P18" s="8" t="s">
        <v>31</v>
      </c>
      <c r="Q18" s="8" t="s">
        <v>32</v>
      </c>
      <c r="R18" s="9"/>
      <c r="S18" s="457">
        <v>134817444</v>
      </c>
      <c r="T18" s="457">
        <v>-2801180.5700000003</v>
      </c>
      <c r="U18" s="457">
        <v>30473811.024782944</v>
      </c>
      <c r="V18" s="457">
        <v>-29439395.603326537</v>
      </c>
      <c r="W18" s="457">
        <v>133050678.85145643</v>
      </c>
      <c r="X18" s="457"/>
      <c r="Y18" s="9"/>
      <c r="Z18" s="9"/>
      <c r="AA18" s="9"/>
      <c r="AB18" s="9"/>
    </row>
    <row r="19" spans="1:28" x14ac:dyDescent="0.2">
      <c r="A19" s="8">
        <v>14</v>
      </c>
      <c r="C19" s="8" t="s">
        <v>33</v>
      </c>
      <c r="D19" s="8" t="s">
        <v>34</v>
      </c>
      <c r="G19" s="9"/>
      <c r="H19" s="9">
        <v>250000</v>
      </c>
      <c r="I19" s="9">
        <v>0</v>
      </c>
      <c r="J19" s="9">
        <v>1287.27</v>
      </c>
      <c r="K19" s="9">
        <v>-54591.221154078798</v>
      </c>
      <c r="L19" s="9">
        <v>196696.04884592118</v>
      </c>
      <c r="M19" s="9"/>
      <c r="N19" s="8">
        <v>14</v>
      </c>
      <c r="P19" s="8" t="s">
        <v>33</v>
      </c>
      <c r="Q19" s="8" t="s">
        <v>34</v>
      </c>
      <c r="R19" s="9"/>
      <c r="S19" s="457">
        <v>250000</v>
      </c>
      <c r="T19" s="457">
        <v>0</v>
      </c>
      <c r="U19" s="457">
        <v>54591.221154078798</v>
      </c>
      <c r="V19" s="457">
        <v>-54591.221154078798</v>
      </c>
      <c r="W19" s="457">
        <v>250000</v>
      </c>
      <c r="X19" s="457"/>
      <c r="Y19" s="9"/>
      <c r="Z19" s="9"/>
      <c r="AA19" s="9"/>
      <c r="AB19" s="9"/>
    </row>
    <row r="20" spans="1:28" x14ac:dyDescent="0.2">
      <c r="A20" s="8">
        <v>15</v>
      </c>
      <c r="C20" s="8" t="s">
        <v>35</v>
      </c>
      <c r="D20" s="8" t="s">
        <v>36</v>
      </c>
      <c r="G20" s="9"/>
      <c r="H20" s="9">
        <v>13320000</v>
      </c>
      <c r="I20" s="9">
        <v>-561576.21</v>
      </c>
      <c r="J20" s="9">
        <v>5267559.2300000023</v>
      </c>
      <c r="K20" s="9">
        <v>-2908620.2630893183</v>
      </c>
      <c r="L20" s="9">
        <v>15117362.756910685</v>
      </c>
      <c r="M20" s="9"/>
      <c r="N20" s="8">
        <v>15</v>
      </c>
      <c r="P20" s="8" t="s">
        <v>35</v>
      </c>
      <c r="Q20" s="8" t="s">
        <v>36</v>
      </c>
      <c r="R20" s="9"/>
      <c r="S20" s="457">
        <v>8000000</v>
      </c>
      <c r="T20" s="457">
        <v>-561576.21</v>
      </c>
      <c r="U20" s="457">
        <v>2908620.2630893183</v>
      </c>
      <c r="V20" s="457">
        <v>-1746919.0769305215</v>
      </c>
      <c r="W20" s="457">
        <v>8600124.9761587977</v>
      </c>
      <c r="X20" s="457"/>
      <c r="Y20" s="9"/>
      <c r="Z20" s="9"/>
      <c r="AA20" s="9"/>
      <c r="AB20" s="9"/>
    </row>
    <row r="21" spans="1:28" x14ac:dyDescent="0.2">
      <c r="A21" s="8">
        <v>16</v>
      </c>
      <c r="C21" s="8" t="s">
        <v>37</v>
      </c>
      <c r="D21" s="8" t="s">
        <v>38</v>
      </c>
      <c r="G21" s="9"/>
      <c r="H21" s="9">
        <v>22413005</v>
      </c>
      <c r="I21" s="9">
        <v>-155008.83000000002</v>
      </c>
      <c r="J21" s="9">
        <v>1898236.43</v>
      </c>
      <c r="K21" s="9">
        <v>-4894213.2507298961</v>
      </c>
      <c r="L21" s="9">
        <v>19262019.349270105</v>
      </c>
      <c r="M21" s="9"/>
      <c r="N21" s="8">
        <v>16</v>
      </c>
      <c r="P21" s="8" t="s">
        <v>37</v>
      </c>
      <c r="Q21" s="8" t="s">
        <v>38</v>
      </c>
      <c r="R21" s="9"/>
      <c r="S21" s="457">
        <v>24305531</v>
      </c>
      <c r="T21" s="457">
        <v>-155008.83000000002</v>
      </c>
      <c r="U21" s="457">
        <v>4894213.2507298961</v>
      </c>
      <c r="V21" s="457">
        <v>-5307474.4723532721</v>
      </c>
      <c r="W21" s="457">
        <v>23737260.948376626</v>
      </c>
      <c r="X21" s="457"/>
      <c r="Y21" s="9"/>
      <c r="Z21" s="9"/>
      <c r="AA21" s="9"/>
      <c r="AB21" s="9"/>
    </row>
    <row r="22" spans="1:28" x14ac:dyDescent="0.2">
      <c r="A22" s="8">
        <v>17</v>
      </c>
      <c r="C22" s="8" t="s">
        <v>39</v>
      </c>
      <c r="D22" s="8" t="s">
        <v>40</v>
      </c>
      <c r="G22" s="9"/>
      <c r="H22" s="9">
        <v>28398843</v>
      </c>
      <c r="I22" s="9">
        <v>-7302894.0899999999</v>
      </c>
      <c r="J22" s="9">
        <v>2055213.32</v>
      </c>
      <c r="K22" s="9">
        <v>-6201310.0749318507</v>
      </c>
      <c r="L22" s="9">
        <v>16949852.155068152</v>
      </c>
      <c r="M22" s="9"/>
      <c r="N22" s="8">
        <v>17</v>
      </c>
      <c r="P22" s="8" t="s">
        <v>39</v>
      </c>
      <c r="Q22" s="8" t="s">
        <v>40</v>
      </c>
      <c r="R22" s="9"/>
      <c r="S22" s="457">
        <v>22270417</v>
      </c>
      <c r="T22" s="457">
        <v>-7302894.0899999999</v>
      </c>
      <c r="U22" s="457">
        <v>6201310.0749318507</v>
      </c>
      <c r="V22" s="457">
        <v>-4863077.0385622242</v>
      </c>
      <c r="W22" s="457">
        <v>16305755.946369626</v>
      </c>
      <c r="X22" s="457"/>
      <c r="Y22" s="9"/>
      <c r="Z22" s="9"/>
      <c r="AA22" s="9"/>
      <c r="AB22" s="9"/>
    </row>
    <row r="23" spans="1:28" x14ac:dyDescent="0.2">
      <c r="A23" s="8">
        <v>18</v>
      </c>
      <c r="C23" s="8" t="s">
        <v>41</v>
      </c>
      <c r="D23" s="8" t="s">
        <v>42</v>
      </c>
      <c r="G23" s="9"/>
      <c r="H23" s="9">
        <v>0</v>
      </c>
      <c r="I23" s="9">
        <v>-115347.71</v>
      </c>
      <c r="J23" s="9">
        <v>0</v>
      </c>
      <c r="K23" s="9">
        <v>0</v>
      </c>
      <c r="L23" s="9">
        <v>-115347.71</v>
      </c>
      <c r="M23" s="9"/>
      <c r="N23" s="8">
        <v>18</v>
      </c>
      <c r="P23" s="8" t="s">
        <v>41</v>
      </c>
      <c r="Q23" s="8" t="s">
        <v>42</v>
      </c>
      <c r="R23" s="9"/>
      <c r="S23" s="457">
        <v>0</v>
      </c>
      <c r="T23" s="457">
        <v>-115347.71</v>
      </c>
      <c r="U23" s="457">
        <v>0</v>
      </c>
      <c r="V23" s="457">
        <v>0</v>
      </c>
      <c r="W23" s="457">
        <v>-115347.71</v>
      </c>
      <c r="X23" s="457"/>
      <c r="Y23" s="9"/>
      <c r="Z23" s="9"/>
      <c r="AA23" s="9"/>
      <c r="AB23" s="9"/>
    </row>
    <row r="24" spans="1:28" x14ac:dyDescent="0.2">
      <c r="A24" s="8">
        <v>19</v>
      </c>
      <c r="C24" s="8" t="s">
        <v>43</v>
      </c>
      <c r="D24" s="8" t="s">
        <v>23</v>
      </c>
      <c r="G24" s="9"/>
      <c r="H24" s="9">
        <v>0</v>
      </c>
      <c r="I24" s="9">
        <v>-7141.21</v>
      </c>
      <c r="J24" s="9">
        <v>0</v>
      </c>
      <c r="K24" s="9">
        <v>0</v>
      </c>
      <c r="L24" s="9">
        <v>-7141.21</v>
      </c>
      <c r="M24" s="9"/>
      <c r="N24" s="8">
        <v>19</v>
      </c>
      <c r="P24" s="8" t="s">
        <v>43</v>
      </c>
      <c r="Q24" s="8" t="s">
        <v>23</v>
      </c>
      <c r="R24" s="9"/>
      <c r="S24" s="457">
        <v>0</v>
      </c>
      <c r="T24" s="457">
        <v>-7141.21</v>
      </c>
      <c r="U24" s="457">
        <v>0</v>
      </c>
      <c r="V24" s="457">
        <v>0</v>
      </c>
      <c r="W24" s="457">
        <v>-7141.21</v>
      </c>
      <c r="X24" s="457"/>
      <c r="Y24" s="9"/>
      <c r="Z24" s="9"/>
      <c r="AA24" s="9"/>
      <c r="AB24" s="9"/>
    </row>
    <row r="25" spans="1:28" x14ac:dyDescent="0.2">
      <c r="A25" s="8">
        <v>20</v>
      </c>
      <c r="C25" s="8" t="s">
        <v>207</v>
      </c>
      <c r="D25" s="8" t="s">
        <v>23</v>
      </c>
      <c r="G25" s="9"/>
      <c r="H25" s="9">
        <v>0</v>
      </c>
      <c r="I25" s="9">
        <v>-13936.4</v>
      </c>
      <c r="J25" s="9">
        <v>0</v>
      </c>
      <c r="K25" s="9">
        <v>0</v>
      </c>
      <c r="L25" s="9">
        <v>-13936.4</v>
      </c>
      <c r="M25" s="9"/>
      <c r="N25" s="8">
        <v>20</v>
      </c>
      <c r="P25" s="8" t="s">
        <v>207</v>
      </c>
      <c r="Q25" s="8" t="s">
        <v>23</v>
      </c>
      <c r="R25" s="9"/>
      <c r="S25" s="457">
        <v>0</v>
      </c>
      <c r="T25" s="457">
        <v>-13936.4</v>
      </c>
      <c r="U25" s="457">
        <v>0</v>
      </c>
      <c r="V25" s="457">
        <v>0</v>
      </c>
      <c r="W25" s="457">
        <v>-13936.4</v>
      </c>
      <c r="X25" s="457"/>
      <c r="Y25" s="9"/>
      <c r="Z25" s="9"/>
      <c r="AA25" s="9"/>
      <c r="AB25" s="9"/>
    </row>
    <row r="26" spans="1:28" x14ac:dyDescent="0.2">
      <c r="A26" s="8">
        <v>21</v>
      </c>
      <c r="C26" s="8" t="s">
        <v>44</v>
      </c>
      <c r="D26" s="8" t="s">
        <v>11</v>
      </c>
      <c r="G26" s="9"/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/>
      <c r="N26" s="8">
        <v>21</v>
      </c>
      <c r="P26" s="8" t="s">
        <v>44</v>
      </c>
      <c r="Q26" s="8" t="s">
        <v>11</v>
      </c>
      <c r="R26" s="9"/>
      <c r="S26" s="457">
        <v>0</v>
      </c>
      <c r="T26" s="457">
        <v>0</v>
      </c>
      <c r="U26" s="457">
        <v>0</v>
      </c>
      <c r="V26" s="457">
        <v>0</v>
      </c>
      <c r="W26" s="457">
        <v>0</v>
      </c>
      <c r="X26" s="457"/>
      <c r="Y26" s="9"/>
      <c r="Z26" s="9"/>
      <c r="AA26" s="9"/>
      <c r="AB26" s="9"/>
    </row>
    <row r="27" spans="1:28" x14ac:dyDescent="0.2">
      <c r="A27" s="8">
        <v>22</v>
      </c>
      <c r="C27" s="8" t="s">
        <v>45</v>
      </c>
      <c r="D27" s="8" t="s">
        <v>30</v>
      </c>
      <c r="G27" s="9"/>
      <c r="H27" s="9">
        <v>13588213</v>
      </c>
      <c r="I27" s="9">
        <v>-705199.79</v>
      </c>
      <c r="J27" s="9">
        <v>4950025.9300000016</v>
      </c>
      <c r="K27" s="9">
        <v>-2967188.5638869144</v>
      </c>
      <c r="L27" s="9">
        <v>14865850.576113086</v>
      </c>
      <c r="M27" s="9"/>
      <c r="N27" s="8">
        <v>22</v>
      </c>
      <c r="P27" s="8" t="s">
        <v>45</v>
      </c>
      <c r="Q27" s="8" t="s">
        <v>30</v>
      </c>
      <c r="R27" s="9"/>
      <c r="S27" s="457">
        <v>3000000</v>
      </c>
      <c r="T27" s="457">
        <v>-705199.79</v>
      </c>
      <c r="U27" s="457">
        <v>2967188.5638869144</v>
      </c>
      <c r="V27" s="457">
        <v>-655094.65384894563</v>
      </c>
      <c r="W27" s="457">
        <v>4606894.1200379692</v>
      </c>
      <c r="X27" s="457"/>
      <c r="Y27" s="9"/>
      <c r="Z27" s="9"/>
      <c r="AA27" s="9"/>
      <c r="AB27" s="9"/>
    </row>
    <row r="28" spans="1:28" x14ac:dyDescent="0.2">
      <c r="A28" s="8">
        <v>23</v>
      </c>
      <c r="C28" s="8" t="s">
        <v>46</v>
      </c>
      <c r="D28" s="8" t="s">
        <v>47</v>
      </c>
      <c r="G28" s="9"/>
      <c r="H28" s="9">
        <v>7311206.0199999996</v>
      </c>
      <c r="I28" s="9">
        <v>-1512344.1800000002</v>
      </c>
      <c r="J28" s="9">
        <v>2872902.01</v>
      </c>
      <c r="K28" s="9">
        <v>-1596510.658963409</v>
      </c>
      <c r="L28" s="9">
        <v>7075253.1910365904</v>
      </c>
      <c r="M28" s="9"/>
      <c r="N28" s="8">
        <v>23</v>
      </c>
      <c r="P28" s="8" t="s">
        <v>46</v>
      </c>
      <c r="Q28" s="8" t="s">
        <v>47</v>
      </c>
      <c r="R28" s="9"/>
      <c r="S28" s="457">
        <v>7150000</v>
      </c>
      <c r="T28" s="457">
        <v>-7470063.5000000009</v>
      </c>
      <c r="U28" s="457">
        <v>1596510.658963409</v>
      </c>
      <c r="V28" s="457">
        <v>-1561308.9250066536</v>
      </c>
      <c r="W28" s="457">
        <v>-284861.76604324556</v>
      </c>
      <c r="X28" s="457"/>
      <c r="Y28" s="9"/>
      <c r="Z28" s="9"/>
      <c r="AA28" s="9"/>
      <c r="AB28" s="9"/>
    </row>
    <row r="29" spans="1:28" x14ac:dyDescent="0.2">
      <c r="A29" s="8">
        <v>24</v>
      </c>
      <c r="C29" s="8" t="s">
        <v>48</v>
      </c>
      <c r="D29" s="8" t="s">
        <v>49</v>
      </c>
      <c r="G29" s="9"/>
      <c r="H29" s="9">
        <v>5771000</v>
      </c>
      <c r="I29" s="9">
        <v>-2891540.61</v>
      </c>
      <c r="J29" s="9">
        <v>744185.63000000047</v>
      </c>
      <c r="K29" s="9">
        <v>-1260183.7491207551</v>
      </c>
      <c r="L29" s="9">
        <v>2363461.2708792454</v>
      </c>
      <c r="M29" s="9"/>
      <c r="N29" s="8">
        <v>24</v>
      </c>
      <c r="P29" s="8" t="s">
        <v>48</v>
      </c>
      <c r="Q29" s="8" t="s">
        <v>49</v>
      </c>
      <c r="R29" s="9"/>
      <c r="S29" s="457">
        <v>5200000</v>
      </c>
      <c r="T29" s="457">
        <v>-2891540.61</v>
      </c>
      <c r="U29" s="457">
        <v>1260183.7491207551</v>
      </c>
      <c r="V29" s="457">
        <v>-1135497.4000048391</v>
      </c>
      <c r="W29" s="457">
        <v>2433145.7391159162</v>
      </c>
      <c r="X29" s="457"/>
      <c r="Y29" s="9"/>
      <c r="Z29" s="9"/>
      <c r="AA29" s="9"/>
      <c r="AB29" s="9"/>
    </row>
    <row r="30" spans="1:28" x14ac:dyDescent="0.2">
      <c r="A30" s="8">
        <v>25</v>
      </c>
      <c r="C30" s="8" t="s">
        <v>50</v>
      </c>
      <c r="D30" s="8" t="s">
        <v>51</v>
      </c>
      <c r="G30" s="9"/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/>
      <c r="N30" s="8">
        <v>25</v>
      </c>
      <c r="P30" s="8" t="s">
        <v>50</v>
      </c>
      <c r="Q30" s="8" t="s">
        <v>51</v>
      </c>
      <c r="R30" s="9"/>
      <c r="S30" s="457">
        <v>0</v>
      </c>
      <c r="T30" s="457">
        <v>0</v>
      </c>
      <c r="U30" s="457">
        <v>0</v>
      </c>
      <c r="V30" s="457">
        <v>0</v>
      </c>
      <c r="W30" s="457">
        <v>0</v>
      </c>
      <c r="X30" s="457"/>
      <c r="Y30" s="9"/>
      <c r="Z30" s="9"/>
      <c r="AA30" s="9"/>
      <c r="AB30" s="9"/>
    </row>
    <row r="31" spans="1:28" x14ac:dyDescent="0.2">
      <c r="A31" s="8">
        <v>26</v>
      </c>
      <c r="C31" s="8" t="s">
        <v>52</v>
      </c>
      <c r="D31" s="8" t="s">
        <v>53</v>
      </c>
      <c r="G31" s="9"/>
      <c r="H31" s="9">
        <v>3448160</v>
      </c>
      <c r="I31" s="9">
        <v>-494378.08</v>
      </c>
      <c r="J31" s="9">
        <v>1634029.2599999998</v>
      </c>
      <c r="K31" s="9">
        <v>-752957.06053859345</v>
      </c>
      <c r="L31" s="9">
        <v>3834854.119461406</v>
      </c>
      <c r="M31" s="9"/>
      <c r="N31" s="8">
        <v>26</v>
      </c>
      <c r="P31" s="8" t="s">
        <v>52</v>
      </c>
      <c r="Q31" s="8" t="s">
        <v>53</v>
      </c>
      <c r="R31" s="9"/>
      <c r="S31" s="457">
        <v>2500000</v>
      </c>
      <c r="T31" s="457">
        <v>-709882.07</v>
      </c>
      <c r="U31" s="457">
        <v>752957.06053859345</v>
      </c>
      <c r="V31" s="457">
        <v>-545912.21154078806</v>
      </c>
      <c r="W31" s="457">
        <v>1997162.7789978054</v>
      </c>
      <c r="X31" s="457"/>
      <c r="Y31" s="9"/>
      <c r="Z31" s="9"/>
      <c r="AA31" s="9"/>
      <c r="AB31" s="9"/>
    </row>
    <row r="32" spans="1:28" x14ac:dyDescent="0.2">
      <c r="A32" s="8">
        <v>27</v>
      </c>
      <c r="C32" s="8" t="s">
        <v>54</v>
      </c>
      <c r="D32" s="8" t="s">
        <v>55</v>
      </c>
      <c r="G32" s="9"/>
      <c r="H32" s="9">
        <v>0</v>
      </c>
      <c r="I32" s="9">
        <v>-15127.53</v>
      </c>
      <c r="J32" s="9">
        <v>0</v>
      </c>
      <c r="K32" s="9">
        <v>0</v>
      </c>
      <c r="L32" s="9">
        <v>-15127.53</v>
      </c>
      <c r="M32" s="9"/>
      <c r="N32" s="8">
        <v>27</v>
      </c>
      <c r="P32" s="8" t="s">
        <v>54</v>
      </c>
      <c r="Q32" s="8" t="s">
        <v>55</v>
      </c>
      <c r="R32" s="9"/>
      <c r="S32" s="457">
        <v>0</v>
      </c>
      <c r="T32" s="457">
        <v>0</v>
      </c>
      <c r="U32" s="457">
        <v>0</v>
      </c>
      <c r="V32" s="457">
        <v>0</v>
      </c>
      <c r="W32" s="457">
        <v>0</v>
      </c>
      <c r="X32" s="457"/>
      <c r="Y32" s="9"/>
      <c r="Z32" s="9"/>
      <c r="AA32" s="9"/>
      <c r="AB32" s="9"/>
    </row>
    <row r="33" spans="1:28" x14ac:dyDescent="0.2">
      <c r="A33" s="8">
        <v>28</v>
      </c>
      <c r="C33" s="8" t="s">
        <v>56</v>
      </c>
      <c r="D33" s="8" t="s">
        <v>57</v>
      </c>
      <c r="G33" s="9"/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/>
      <c r="N33" s="8">
        <v>28</v>
      </c>
      <c r="P33" s="8" t="s">
        <v>56</v>
      </c>
      <c r="Q33" s="8" t="s">
        <v>57</v>
      </c>
      <c r="R33" s="9"/>
      <c r="S33" s="457">
        <v>0</v>
      </c>
      <c r="T33" s="457">
        <v>0</v>
      </c>
      <c r="U33" s="457">
        <v>0</v>
      </c>
      <c r="V33" s="457">
        <v>0</v>
      </c>
      <c r="W33" s="457">
        <v>0</v>
      </c>
      <c r="X33" s="457"/>
      <c r="Y33" s="9"/>
      <c r="Z33" s="9"/>
      <c r="AA33" s="9"/>
      <c r="AB33" s="9"/>
    </row>
    <row r="34" spans="1:28" x14ac:dyDescent="0.2">
      <c r="A34" s="8">
        <v>29</v>
      </c>
      <c r="C34" s="8" t="s">
        <v>58</v>
      </c>
      <c r="D34" s="8" t="s">
        <v>59</v>
      </c>
      <c r="G34" s="9"/>
      <c r="H34" s="9">
        <v>5945033</v>
      </c>
      <c r="I34" s="9">
        <v>-19095.03</v>
      </c>
      <c r="J34" s="9">
        <v>396.61</v>
      </c>
      <c r="K34" s="9">
        <v>-1298186.4450851863</v>
      </c>
      <c r="L34" s="9">
        <v>4628148.1349148136</v>
      </c>
      <c r="M34" s="9"/>
      <c r="N34" s="8">
        <v>29</v>
      </c>
      <c r="P34" s="8" t="s">
        <v>58</v>
      </c>
      <c r="Q34" s="8" t="s">
        <v>59</v>
      </c>
      <c r="R34" s="9"/>
      <c r="S34" s="457">
        <v>1650000</v>
      </c>
      <c r="T34" s="457">
        <v>-171162.38</v>
      </c>
      <c r="U34" s="457">
        <v>1298186.4450851863</v>
      </c>
      <c r="V34" s="457">
        <v>-360302.05961692007</v>
      </c>
      <c r="W34" s="457">
        <v>2416722.0054682666</v>
      </c>
      <c r="X34" s="457"/>
      <c r="Y34" s="9"/>
      <c r="Z34" s="9"/>
      <c r="AA34" s="9"/>
      <c r="AB34" s="9"/>
    </row>
    <row r="35" spans="1:28" x14ac:dyDescent="0.2">
      <c r="A35" s="8">
        <v>30</v>
      </c>
      <c r="C35" s="8" t="s">
        <v>60</v>
      </c>
      <c r="D35" s="8" t="s">
        <v>61</v>
      </c>
      <c r="G35" s="9"/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/>
      <c r="N35" s="8">
        <v>30</v>
      </c>
      <c r="P35" s="8" t="s">
        <v>60</v>
      </c>
      <c r="Q35" s="8" t="s">
        <v>61</v>
      </c>
      <c r="R35" s="9"/>
      <c r="S35" s="457">
        <v>0</v>
      </c>
      <c r="T35" s="457">
        <v>-6246.04</v>
      </c>
      <c r="U35" s="457">
        <v>0</v>
      </c>
      <c r="V35" s="457">
        <v>0</v>
      </c>
      <c r="W35" s="457">
        <v>-6246.04</v>
      </c>
      <c r="X35" s="457"/>
      <c r="Y35" s="9"/>
      <c r="Z35" s="9"/>
      <c r="AA35" s="9"/>
      <c r="AB35" s="9"/>
    </row>
    <row r="36" spans="1:28" x14ac:dyDescent="0.2">
      <c r="A36" s="8">
        <v>31</v>
      </c>
      <c r="C36" s="8" t="s">
        <v>229</v>
      </c>
      <c r="D36" s="8" t="s">
        <v>59</v>
      </c>
      <c r="G36" s="241"/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/>
      <c r="N36" s="8">
        <v>31</v>
      </c>
      <c r="P36" s="8" t="s">
        <v>229</v>
      </c>
      <c r="Q36" s="8" t="s">
        <v>59</v>
      </c>
      <c r="R36" s="241"/>
      <c r="S36" s="457">
        <v>0</v>
      </c>
      <c r="T36" s="457">
        <v>0</v>
      </c>
      <c r="U36" s="457">
        <v>0</v>
      </c>
      <c r="V36" s="457">
        <v>0</v>
      </c>
      <c r="W36" s="457">
        <v>0</v>
      </c>
      <c r="X36" s="457"/>
      <c r="Y36" s="9"/>
      <c r="Z36" s="9"/>
      <c r="AA36" s="9"/>
      <c r="AB36" s="9"/>
    </row>
    <row r="37" spans="1:28" ht="15" x14ac:dyDescent="0.25">
      <c r="B37" s="236"/>
      <c r="G37" s="242"/>
      <c r="H37" s="242"/>
      <c r="I37" s="242"/>
      <c r="J37" s="242"/>
      <c r="K37" s="242"/>
      <c r="L37" s="242"/>
      <c r="M37" s="242"/>
      <c r="O37" s="236"/>
      <c r="R37" s="242"/>
      <c r="S37" s="458"/>
      <c r="T37" s="59"/>
      <c r="U37" s="459"/>
      <c r="V37" s="459"/>
      <c r="W37" s="459"/>
      <c r="X37" s="59"/>
      <c r="Y37" s="9"/>
      <c r="Z37" s="9"/>
      <c r="AA37" s="9"/>
      <c r="AB37" s="9"/>
    </row>
    <row r="38" spans="1:28" ht="15" x14ac:dyDescent="0.25">
      <c r="B38" s="235"/>
      <c r="G38" s="35"/>
      <c r="H38" s="241"/>
      <c r="I38" s="241"/>
      <c r="J38" s="241"/>
      <c r="K38" s="241"/>
      <c r="L38" s="241"/>
      <c r="M38" s="241"/>
      <c r="O38" s="235"/>
      <c r="R38" s="241"/>
      <c r="S38" s="457"/>
      <c r="T38" s="59"/>
      <c r="U38" s="59"/>
      <c r="V38" s="59"/>
      <c r="W38" s="59"/>
      <c r="X38" s="59"/>
      <c r="Y38" s="242"/>
      <c r="Z38" s="242"/>
      <c r="AA38" s="242"/>
      <c r="AB38" s="242"/>
    </row>
    <row r="39" spans="1:28" ht="15" x14ac:dyDescent="0.25">
      <c r="A39" s="8">
        <v>32</v>
      </c>
      <c r="B39" s="48"/>
      <c r="C39" s="8">
        <v>101</v>
      </c>
      <c r="D39" s="8" t="s">
        <v>28</v>
      </c>
      <c r="G39" s="5"/>
      <c r="H39" s="9">
        <f>SUM(H8:H38)</f>
        <v>240000000.02000001</v>
      </c>
      <c r="I39" s="9">
        <f>SUM(I8:I38)</f>
        <v>-16594770.24</v>
      </c>
      <c r="J39" s="9">
        <f>SUM(J8:J38)</f>
        <v>62578401.22200001</v>
      </c>
      <c r="K39" s="9">
        <f>SUM(K8:K38)</f>
        <v>-52407572.31228295</v>
      </c>
      <c r="L39" s="9">
        <f>SUM(L8:L38)</f>
        <v>233576058.68971702</v>
      </c>
      <c r="M39" s="9"/>
      <c r="N39" s="8">
        <v>32</v>
      </c>
      <c r="O39" s="48"/>
      <c r="P39" s="8">
        <v>101</v>
      </c>
      <c r="Q39" s="8" t="s">
        <v>28</v>
      </c>
      <c r="R39" s="241"/>
      <c r="S39" s="9">
        <f>SUM(S8:S38)</f>
        <v>209143392</v>
      </c>
      <c r="T39" s="9">
        <f>SUM(T8:T38)</f>
        <v>-22911179.41</v>
      </c>
      <c r="U39" s="9">
        <f>SUM(U8:U38)</f>
        <v>52407572.31228295</v>
      </c>
      <c r="V39" s="9">
        <f>SUM(V8:V38)</f>
        <v>-45669572.662344784</v>
      </c>
      <c r="W39" s="9">
        <f>SUM(W8:W38)</f>
        <v>192970212.2399382</v>
      </c>
      <c r="X39" s="9"/>
      <c r="Y39" s="244"/>
      <c r="Z39" s="244"/>
      <c r="AA39" s="244"/>
      <c r="AB39" s="244"/>
    </row>
    <row r="40" spans="1:28" ht="15" x14ac:dyDescent="0.25">
      <c r="B40" s="48"/>
      <c r="G40" s="35"/>
      <c r="H40" s="241"/>
      <c r="I40" s="241"/>
      <c r="J40" s="241"/>
      <c r="K40" s="241"/>
      <c r="L40" s="241"/>
      <c r="M40" s="241"/>
      <c r="O40" s="48"/>
      <c r="R40" s="241"/>
      <c r="S40" s="241"/>
      <c r="T40" s="241"/>
      <c r="U40" s="241"/>
      <c r="V40" s="241"/>
      <c r="W40" s="241"/>
      <c r="X40" s="241"/>
      <c r="Y40" s="244"/>
      <c r="Z40" s="244"/>
      <c r="AA40" s="244"/>
      <c r="AB40" s="244"/>
    </row>
    <row r="41" spans="1:28" ht="15" x14ac:dyDescent="0.25">
      <c r="B41" s="11"/>
      <c r="G41" s="234"/>
      <c r="H41" s="234"/>
      <c r="I41" s="234"/>
      <c r="J41" s="234"/>
      <c r="K41" s="234"/>
      <c r="L41" s="234"/>
      <c r="M41" s="234"/>
      <c r="O41" s="11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</row>
    <row r="42" spans="1:28" ht="15" x14ac:dyDescent="0.25">
      <c r="B42" s="11"/>
      <c r="G42" s="234"/>
      <c r="H42" s="234"/>
      <c r="I42" s="234"/>
      <c r="J42" s="234"/>
      <c r="K42" s="234"/>
      <c r="L42" s="234"/>
      <c r="M42" s="234"/>
      <c r="O42" s="11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</row>
    <row r="43" spans="1:28" ht="15" x14ac:dyDescent="0.25">
      <c r="G43" s="234"/>
      <c r="H43" s="234"/>
      <c r="I43" s="234"/>
      <c r="J43" s="234"/>
      <c r="K43" s="234"/>
      <c r="L43" s="234"/>
      <c r="M43" s="234"/>
      <c r="R43" s="234"/>
      <c r="S43" s="234"/>
      <c r="Y43" s="234"/>
      <c r="Z43" s="234"/>
      <c r="AA43" s="234"/>
      <c r="AB43" s="234"/>
    </row>
    <row r="44" spans="1:28" ht="15" x14ac:dyDescent="0.25">
      <c r="B44" s="11"/>
      <c r="G44" s="234"/>
      <c r="H44" s="234"/>
      <c r="I44" s="234"/>
      <c r="J44" s="234"/>
      <c r="K44" s="234"/>
      <c r="L44" s="234"/>
      <c r="M44" s="234"/>
      <c r="O44" s="11"/>
      <c r="R44" s="234"/>
      <c r="S44" s="234"/>
      <c r="U44" s="11"/>
      <c r="Y44" s="234"/>
      <c r="Z44" s="234"/>
      <c r="AA44" s="234"/>
      <c r="AB44" s="234"/>
    </row>
    <row r="45" spans="1:28" ht="15" x14ac:dyDescent="0.25">
      <c r="B45" s="11"/>
      <c r="G45" s="234"/>
      <c r="H45" s="234"/>
      <c r="I45" s="234"/>
      <c r="J45" s="234"/>
      <c r="K45" s="234"/>
      <c r="L45" s="234"/>
      <c r="M45" s="234"/>
      <c r="O45" s="11"/>
      <c r="R45" s="234"/>
      <c r="S45" s="234"/>
      <c r="U45" s="11"/>
      <c r="Y45" s="234"/>
      <c r="Z45" s="234"/>
      <c r="AA45" s="234"/>
      <c r="AB45" s="234"/>
    </row>
    <row r="46" spans="1:28" ht="11.25" customHeight="1" x14ac:dyDescent="0.25">
      <c r="B46" s="11"/>
      <c r="G46" s="234"/>
      <c r="H46" s="234"/>
      <c r="I46" s="234"/>
      <c r="J46" s="234"/>
      <c r="K46" s="234"/>
      <c r="L46" s="234"/>
      <c r="M46" s="234"/>
      <c r="O46" s="11"/>
      <c r="R46" s="234"/>
      <c r="S46" s="234"/>
      <c r="U46" s="11"/>
      <c r="Y46" s="234"/>
      <c r="Z46" s="234"/>
      <c r="AA46" s="234"/>
      <c r="AB46" s="234"/>
    </row>
    <row r="47" spans="1:28" ht="166.5" customHeight="1" x14ac:dyDescent="0.25">
      <c r="B47" s="11"/>
      <c r="G47" s="234"/>
      <c r="H47" s="234"/>
      <c r="I47" s="234"/>
      <c r="J47" s="234"/>
      <c r="K47" s="234"/>
      <c r="L47" s="234"/>
      <c r="M47" s="234"/>
      <c r="O47" s="11"/>
      <c r="R47" s="234"/>
      <c r="S47" s="234"/>
      <c r="U47" s="11"/>
      <c r="Y47" s="234"/>
      <c r="Z47" s="234"/>
      <c r="AA47" s="234"/>
      <c r="AB47" s="234"/>
    </row>
    <row r="48" spans="1:28" ht="174" customHeight="1" x14ac:dyDescent="0.25">
      <c r="B48" s="11"/>
      <c r="G48" s="234"/>
      <c r="H48" s="234"/>
      <c r="I48" s="234"/>
      <c r="O48" s="11"/>
      <c r="R48" s="331"/>
      <c r="U48" s="11"/>
      <c r="Y48" s="331" t="s">
        <v>413</v>
      </c>
      <c r="Z48" s="331" t="s">
        <v>412</v>
      </c>
      <c r="AA48" s="331" t="s">
        <v>730</v>
      </c>
      <c r="AB48" s="331" t="s">
        <v>212</v>
      </c>
    </row>
    <row r="49" spans="2:28" ht="15" x14ac:dyDescent="0.25">
      <c r="B49" s="11"/>
      <c r="G49" s="234"/>
      <c r="H49" s="234"/>
      <c r="I49" s="234"/>
      <c r="J49" s="234"/>
      <c r="K49" s="234"/>
      <c r="L49" s="234"/>
      <c r="M49" s="234"/>
      <c r="O49" s="11"/>
      <c r="R49" s="234"/>
      <c r="S49" s="234"/>
      <c r="U49" s="11"/>
      <c r="Y49" s="234"/>
      <c r="Z49" s="234"/>
      <c r="AA49" s="234"/>
      <c r="AB49" s="234"/>
    </row>
    <row r="50" spans="2:28" ht="15" x14ac:dyDescent="0.25">
      <c r="B50" s="11"/>
      <c r="G50" s="234"/>
      <c r="H50" s="234"/>
      <c r="I50" s="234"/>
      <c r="J50" s="234"/>
      <c r="K50" s="234"/>
      <c r="L50" s="234"/>
      <c r="M50" s="234"/>
      <c r="O50" s="11"/>
      <c r="R50" s="234"/>
      <c r="S50" s="234"/>
      <c r="U50" s="11"/>
      <c r="Y50" s="234"/>
      <c r="Z50" s="234"/>
      <c r="AA50" s="234"/>
      <c r="AB50" s="234"/>
    </row>
    <row r="51" spans="2:28" ht="15" x14ac:dyDescent="0.25">
      <c r="B51" s="11"/>
      <c r="G51" s="234"/>
      <c r="H51" s="234"/>
      <c r="I51" s="234"/>
      <c r="J51" s="234"/>
      <c r="K51" s="234"/>
      <c r="L51" s="234"/>
      <c r="M51" s="234"/>
      <c r="O51" s="11"/>
      <c r="R51" s="234"/>
      <c r="S51" s="234"/>
      <c r="U51" s="11"/>
      <c r="Y51" s="234"/>
      <c r="Z51" s="234"/>
      <c r="AA51" s="234"/>
      <c r="AB51" s="234"/>
    </row>
    <row r="52" spans="2:28" ht="15" x14ac:dyDescent="0.25">
      <c r="B52" s="11"/>
      <c r="G52" s="234"/>
      <c r="H52" s="234"/>
      <c r="I52" s="234"/>
      <c r="J52" s="234"/>
      <c r="K52" s="234"/>
      <c r="L52" s="234"/>
      <c r="M52" s="234"/>
      <c r="O52" s="11"/>
      <c r="R52" s="234"/>
      <c r="S52" s="234"/>
      <c r="U52" s="11"/>
      <c r="Y52" s="234"/>
      <c r="Z52" s="234"/>
      <c r="AA52" s="234"/>
      <c r="AB52" s="234"/>
    </row>
    <row r="53" spans="2:28" ht="15" x14ac:dyDescent="0.25">
      <c r="B53" s="11"/>
      <c r="G53" s="234"/>
      <c r="H53" s="234"/>
      <c r="I53" s="234"/>
      <c r="J53" s="234"/>
      <c r="K53" s="234"/>
      <c r="L53" s="234"/>
      <c r="M53" s="234"/>
      <c r="O53" s="11"/>
      <c r="R53" s="234"/>
      <c r="S53" s="234"/>
      <c r="U53" s="11"/>
      <c r="Y53" s="234"/>
      <c r="Z53" s="234"/>
      <c r="AA53" s="234"/>
      <c r="AB53" s="234"/>
    </row>
    <row r="54" spans="2:28" ht="15" x14ac:dyDescent="0.25">
      <c r="B54" s="11"/>
      <c r="G54" s="234"/>
      <c r="H54" s="234"/>
      <c r="I54" s="234"/>
      <c r="J54" s="234"/>
      <c r="K54" s="234"/>
      <c r="L54" s="234"/>
      <c r="M54" s="234"/>
      <c r="O54" s="11"/>
      <c r="R54" s="234"/>
      <c r="S54" s="234"/>
      <c r="U54" s="11"/>
      <c r="Y54" s="234"/>
      <c r="Z54" s="234"/>
      <c r="AA54" s="234"/>
      <c r="AB54" s="234"/>
    </row>
    <row r="55" spans="2:28" ht="15" x14ac:dyDescent="0.25">
      <c r="B55" s="11"/>
      <c r="G55" s="234"/>
      <c r="H55" s="234"/>
      <c r="I55" s="234"/>
      <c r="J55" s="234"/>
      <c r="K55" s="234"/>
      <c r="L55" s="234"/>
      <c r="M55" s="234"/>
      <c r="O55" s="11"/>
      <c r="R55" s="234"/>
      <c r="S55" s="234"/>
      <c r="U55" s="11"/>
      <c r="Y55" s="234"/>
      <c r="Z55" s="234"/>
      <c r="AA55" s="234"/>
      <c r="AB55" s="234"/>
    </row>
    <row r="56" spans="2:28" ht="15" x14ac:dyDescent="0.25">
      <c r="B56" s="11"/>
      <c r="G56" s="234"/>
      <c r="H56" s="234"/>
      <c r="I56" s="234"/>
      <c r="J56" s="234"/>
      <c r="K56" s="234"/>
      <c r="L56" s="234"/>
      <c r="M56" s="234"/>
      <c r="O56" s="11"/>
      <c r="R56" s="234"/>
      <c r="S56" s="234"/>
      <c r="U56" s="11"/>
      <c r="Y56" s="234"/>
      <c r="Z56" s="234"/>
      <c r="AA56" s="234"/>
      <c r="AB56" s="234"/>
    </row>
    <row r="57" spans="2:28" ht="15" x14ac:dyDescent="0.25">
      <c r="B57" s="11"/>
      <c r="G57" s="234"/>
      <c r="H57" s="234"/>
      <c r="I57" s="234"/>
      <c r="J57" s="234"/>
      <c r="K57" s="234"/>
      <c r="L57" s="234"/>
      <c r="M57" s="234"/>
      <c r="O57" s="11"/>
      <c r="R57" s="234"/>
      <c r="S57" s="234"/>
      <c r="U57" s="11"/>
      <c r="Y57" s="234"/>
      <c r="Z57" s="234"/>
      <c r="AA57" s="234"/>
      <c r="AB57" s="234"/>
    </row>
    <row r="58" spans="2:28" ht="15" x14ac:dyDescent="0.25">
      <c r="B58" s="11"/>
      <c r="G58" s="234"/>
      <c r="H58" s="234"/>
      <c r="I58" s="234"/>
      <c r="J58" s="234"/>
      <c r="K58" s="234"/>
      <c r="L58" s="234"/>
      <c r="M58" s="234"/>
      <c r="O58" s="11"/>
      <c r="R58" s="234"/>
      <c r="S58" s="234"/>
      <c r="U58" s="11"/>
      <c r="Y58" s="234"/>
      <c r="Z58" s="234"/>
      <c r="AA58" s="234"/>
      <c r="AB58" s="234"/>
    </row>
    <row r="59" spans="2:28" ht="15" x14ac:dyDescent="0.25">
      <c r="B59" s="11"/>
      <c r="G59" s="234"/>
      <c r="H59" s="234"/>
      <c r="I59" s="234"/>
      <c r="J59" s="234"/>
      <c r="K59" s="234"/>
      <c r="L59" s="234"/>
      <c r="M59" s="234"/>
      <c r="O59" s="11"/>
      <c r="R59" s="234"/>
      <c r="S59" s="234"/>
      <c r="U59" s="11"/>
      <c r="Y59" s="234"/>
      <c r="Z59" s="234"/>
      <c r="AA59" s="234"/>
      <c r="AB59" s="234"/>
    </row>
    <row r="60" spans="2:28" ht="15" x14ac:dyDescent="0.25">
      <c r="B60" s="11"/>
      <c r="G60" s="234"/>
      <c r="H60" s="234"/>
      <c r="I60" s="234"/>
      <c r="J60" s="234"/>
      <c r="K60" s="234"/>
      <c r="L60" s="234"/>
      <c r="M60" s="234"/>
      <c r="O60" s="11"/>
      <c r="R60" s="234"/>
      <c r="S60" s="234"/>
      <c r="U60" s="11"/>
      <c r="Y60" s="234"/>
      <c r="Z60" s="234"/>
      <c r="AA60" s="234"/>
      <c r="AB60" s="234"/>
    </row>
    <row r="61" spans="2:28" ht="15" x14ac:dyDescent="0.25">
      <c r="B61" s="11"/>
      <c r="G61" s="234"/>
      <c r="H61" s="234"/>
      <c r="I61" s="234"/>
      <c r="J61" s="234"/>
      <c r="K61" s="234"/>
      <c r="L61" s="234"/>
      <c r="M61" s="234"/>
      <c r="O61" s="11"/>
      <c r="R61" s="234"/>
      <c r="S61" s="234"/>
      <c r="U61" s="11"/>
      <c r="Y61" s="234"/>
      <c r="Z61" s="234"/>
      <c r="AA61" s="234"/>
      <c r="AB61" s="234"/>
    </row>
    <row r="62" spans="2:28" ht="15" x14ac:dyDescent="0.25">
      <c r="B62" s="11"/>
      <c r="G62" s="234"/>
      <c r="H62" s="234"/>
      <c r="I62" s="234"/>
      <c r="J62" s="234"/>
      <c r="K62" s="234"/>
      <c r="L62" s="234"/>
      <c r="M62" s="234"/>
      <c r="O62" s="11"/>
      <c r="R62" s="234"/>
      <c r="S62" s="234"/>
      <c r="U62" s="11"/>
      <c r="Y62" s="234"/>
      <c r="Z62" s="234"/>
      <c r="AA62" s="234"/>
      <c r="AB62" s="234"/>
    </row>
    <row r="63" spans="2:28" ht="15" x14ac:dyDescent="0.25">
      <c r="B63" s="11"/>
      <c r="G63" s="234"/>
      <c r="H63" s="234"/>
      <c r="I63" s="234"/>
      <c r="J63" s="234"/>
      <c r="K63" s="234"/>
      <c r="L63" s="234"/>
      <c r="M63" s="234"/>
      <c r="O63" s="11"/>
      <c r="R63" s="234"/>
      <c r="S63" s="234"/>
      <c r="U63" s="11"/>
      <c r="Y63" s="234"/>
      <c r="Z63" s="234"/>
      <c r="AA63" s="234"/>
      <c r="AB63" s="234"/>
    </row>
    <row r="64" spans="2:28" ht="15" x14ac:dyDescent="0.25">
      <c r="B64" s="11"/>
      <c r="G64" s="234"/>
      <c r="H64" s="234"/>
      <c r="I64" s="234"/>
      <c r="J64" s="234"/>
      <c r="K64" s="234"/>
      <c r="L64" s="234"/>
      <c r="M64" s="234"/>
      <c r="O64" s="11"/>
      <c r="R64" s="234"/>
      <c r="S64" s="234"/>
      <c r="U64" s="11"/>
      <c r="Y64" s="234"/>
      <c r="Z64" s="234"/>
      <c r="AA64" s="234"/>
      <c r="AB64" s="234"/>
    </row>
    <row r="65" spans="2:28" ht="15" x14ac:dyDescent="0.25">
      <c r="B65" s="11"/>
      <c r="G65" s="234"/>
      <c r="H65" s="234"/>
      <c r="I65" s="234"/>
      <c r="J65" s="234"/>
      <c r="K65" s="234"/>
      <c r="L65" s="234"/>
      <c r="M65" s="234"/>
      <c r="O65" s="11"/>
      <c r="R65" s="234"/>
      <c r="S65" s="234"/>
      <c r="U65" s="11"/>
      <c r="Y65" s="234"/>
      <c r="Z65" s="234"/>
      <c r="AA65" s="234"/>
      <c r="AB65" s="234"/>
    </row>
    <row r="66" spans="2:28" ht="15" x14ac:dyDescent="0.25">
      <c r="B66" s="11"/>
      <c r="G66" s="234"/>
      <c r="H66" s="234"/>
      <c r="I66" s="234"/>
      <c r="J66" s="234"/>
      <c r="K66" s="234"/>
      <c r="L66" s="234"/>
      <c r="M66" s="234"/>
      <c r="O66" s="11"/>
      <c r="R66" s="234"/>
      <c r="S66" s="234"/>
      <c r="U66" s="11"/>
      <c r="Y66" s="234"/>
      <c r="Z66" s="234"/>
      <c r="AA66" s="234"/>
      <c r="AB66" s="234"/>
    </row>
    <row r="67" spans="2:28" ht="15" x14ac:dyDescent="0.25">
      <c r="B67" s="11"/>
      <c r="G67" s="234"/>
      <c r="H67" s="234"/>
      <c r="I67" s="234"/>
      <c r="J67" s="234"/>
      <c r="K67" s="234"/>
      <c r="L67" s="234"/>
      <c r="M67" s="234"/>
      <c r="O67" s="11"/>
      <c r="R67" s="234"/>
      <c r="S67" s="234"/>
      <c r="U67" s="11"/>
      <c r="Y67" s="234"/>
      <c r="Z67" s="234"/>
      <c r="AA67" s="234"/>
      <c r="AB67" s="234"/>
    </row>
    <row r="68" spans="2:28" ht="15" x14ac:dyDescent="0.25">
      <c r="B68" s="11"/>
      <c r="G68" s="234"/>
      <c r="H68" s="234"/>
      <c r="I68" s="234"/>
      <c r="J68" s="234"/>
      <c r="K68" s="234"/>
      <c r="L68" s="234"/>
      <c r="M68" s="234"/>
      <c r="O68" s="11"/>
      <c r="R68" s="234"/>
      <c r="S68" s="234"/>
      <c r="U68" s="11"/>
      <c r="Y68" s="234"/>
      <c r="Z68" s="234"/>
      <c r="AA68" s="234"/>
      <c r="AB68" s="234"/>
    </row>
    <row r="69" spans="2:28" ht="15" x14ac:dyDescent="0.25">
      <c r="B69" s="11"/>
      <c r="G69" s="234"/>
      <c r="H69" s="234"/>
      <c r="I69" s="234"/>
      <c r="J69" s="234"/>
      <c r="K69" s="234"/>
      <c r="L69" s="234"/>
      <c r="M69" s="234"/>
      <c r="O69" s="11"/>
      <c r="R69" s="234"/>
      <c r="S69" s="234"/>
      <c r="U69" s="11"/>
      <c r="Y69" s="234"/>
      <c r="Z69" s="234"/>
      <c r="AA69" s="234"/>
      <c r="AB69" s="234"/>
    </row>
    <row r="70" spans="2:28" ht="15" x14ac:dyDescent="0.25">
      <c r="B70" s="11"/>
      <c r="G70" s="234"/>
      <c r="H70" s="234"/>
      <c r="I70" s="234"/>
      <c r="J70" s="234"/>
      <c r="K70" s="234"/>
      <c r="L70" s="234"/>
      <c r="M70" s="234"/>
      <c r="O70" s="11"/>
      <c r="R70" s="234"/>
      <c r="S70" s="234"/>
      <c r="U70" s="11"/>
      <c r="Y70" s="234"/>
      <c r="Z70" s="234"/>
      <c r="AA70" s="234"/>
      <c r="AB70" s="234"/>
    </row>
    <row r="71" spans="2:28" ht="15" x14ac:dyDescent="0.25">
      <c r="B71" s="11"/>
      <c r="G71" s="234"/>
      <c r="H71" s="234"/>
      <c r="I71" s="234"/>
      <c r="J71" s="234"/>
      <c r="K71" s="234"/>
      <c r="L71" s="234"/>
      <c r="M71" s="234"/>
      <c r="O71" s="11"/>
      <c r="R71" s="234"/>
      <c r="S71" s="234"/>
      <c r="U71" s="11"/>
      <c r="Y71" s="234"/>
      <c r="Z71" s="234"/>
      <c r="AA71" s="234"/>
      <c r="AB71" s="234"/>
    </row>
    <row r="72" spans="2:28" ht="15" x14ac:dyDescent="0.25">
      <c r="B72" s="11"/>
      <c r="G72" s="234"/>
      <c r="H72" s="234"/>
      <c r="I72" s="234"/>
      <c r="J72" s="234"/>
      <c r="K72" s="234"/>
      <c r="L72" s="234"/>
      <c r="M72" s="234"/>
      <c r="O72" s="11"/>
      <c r="R72" s="234"/>
      <c r="S72" s="234"/>
      <c r="U72" s="11"/>
      <c r="Y72" s="234"/>
      <c r="Z72" s="234"/>
      <c r="AA72" s="234"/>
      <c r="AB72" s="234"/>
    </row>
    <row r="73" spans="2:28" ht="15" x14ac:dyDescent="0.25">
      <c r="B73" s="11"/>
      <c r="G73" s="234"/>
      <c r="H73" s="234"/>
      <c r="I73" s="234"/>
      <c r="J73" s="234"/>
      <c r="K73" s="234"/>
      <c r="L73" s="234"/>
      <c r="M73" s="234"/>
      <c r="O73" s="11"/>
      <c r="R73" s="234"/>
      <c r="S73" s="234"/>
      <c r="U73" s="11"/>
      <c r="Y73" s="234"/>
      <c r="Z73" s="234"/>
      <c r="AA73" s="234"/>
      <c r="AB73" s="234"/>
    </row>
    <row r="74" spans="2:28" ht="15" x14ac:dyDescent="0.25">
      <c r="B74" s="11"/>
      <c r="G74" s="234"/>
      <c r="H74" s="234"/>
      <c r="I74" s="234"/>
      <c r="J74" s="234"/>
      <c r="K74" s="234"/>
      <c r="L74" s="234"/>
      <c r="M74" s="234"/>
      <c r="O74" s="11"/>
      <c r="R74" s="234"/>
      <c r="S74" s="234"/>
      <c r="U74" s="11"/>
      <c r="Y74" s="234"/>
      <c r="Z74" s="234"/>
      <c r="AA74" s="234"/>
      <c r="AB74" s="234"/>
    </row>
    <row r="75" spans="2:28" ht="15" x14ac:dyDescent="0.25">
      <c r="B75" s="11"/>
      <c r="G75" s="234"/>
      <c r="H75" s="234"/>
      <c r="I75" s="234"/>
      <c r="J75" s="234"/>
      <c r="K75" s="234"/>
      <c r="L75" s="234"/>
      <c r="M75" s="234"/>
      <c r="O75" s="11"/>
      <c r="R75" s="234"/>
      <c r="S75" s="234"/>
      <c r="U75" s="11"/>
      <c r="Y75" s="234"/>
      <c r="Z75" s="234"/>
      <c r="AA75" s="234"/>
      <c r="AB75" s="234"/>
    </row>
    <row r="76" spans="2:28" ht="15" x14ac:dyDescent="0.25">
      <c r="B76" s="11"/>
      <c r="G76" s="234"/>
      <c r="H76" s="234"/>
      <c r="I76" s="234"/>
      <c r="J76" s="234"/>
      <c r="K76" s="234"/>
      <c r="L76" s="234"/>
      <c r="M76" s="234"/>
      <c r="O76" s="11"/>
      <c r="R76" s="234"/>
      <c r="S76" s="234"/>
      <c r="U76" s="11"/>
      <c r="Y76" s="234"/>
      <c r="Z76" s="234"/>
      <c r="AA76" s="234"/>
      <c r="AB76" s="234"/>
    </row>
    <row r="77" spans="2:28" ht="15" x14ac:dyDescent="0.25">
      <c r="B77" s="11"/>
      <c r="G77" s="234"/>
      <c r="H77" s="234"/>
      <c r="I77" s="234"/>
      <c r="J77" s="234"/>
      <c r="K77" s="234"/>
      <c r="L77" s="234"/>
      <c r="M77" s="234"/>
      <c r="O77" s="11"/>
      <c r="R77" s="234"/>
      <c r="S77" s="234"/>
      <c r="U77" s="11"/>
      <c r="Y77" s="234"/>
      <c r="Z77" s="234"/>
      <c r="AA77" s="234"/>
      <c r="AB77" s="234"/>
    </row>
    <row r="78" spans="2:28" ht="15" x14ac:dyDescent="0.25">
      <c r="B78" s="11"/>
      <c r="G78" s="234"/>
      <c r="H78" s="234"/>
      <c r="I78" s="234"/>
      <c r="J78" s="234"/>
      <c r="K78" s="234"/>
      <c r="L78" s="234"/>
      <c r="M78" s="234"/>
      <c r="O78" s="11"/>
      <c r="R78" s="234"/>
      <c r="S78" s="234"/>
      <c r="U78" s="11"/>
      <c r="Y78" s="234"/>
      <c r="Z78" s="234"/>
      <c r="AA78" s="234"/>
      <c r="AB78" s="234"/>
    </row>
    <row r="79" spans="2:28" ht="15" x14ac:dyDescent="0.25">
      <c r="B79" s="11"/>
      <c r="G79" s="234"/>
      <c r="H79" s="234"/>
      <c r="I79" s="234"/>
      <c r="J79" s="234"/>
      <c r="K79" s="234"/>
      <c r="L79" s="234"/>
      <c r="M79" s="234"/>
      <c r="O79" s="11"/>
      <c r="R79" s="234"/>
      <c r="S79" s="234"/>
      <c r="U79" s="11"/>
      <c r="Y79" s="234"/>
      <c r="Z79" s="234"/>
      <c r="AA79" s="234"/>
      <c r="AB79" s="234"/>
    </row>
    <row r="80" spans="2:28" ht="15" x14ac:dyDescent="0.25">
      <c r="B80" s="11"/>
      <c r="G80" s="234"/>
      <c r="H80" s="234"/>
      <c r="I80" s="234"/>
      <c r="J80" s="234"/>
      <c r="K80" s="234"/>
      <c r="L80" s="234"/>
      <c r="M80" s="234"/>
      <c r="O80" s="11"/>
      <c r="R80" s="234"/>
      <c r="S80" s="234"/>
      <c r="U80" s="11"/>
      <c r="Y80" s="234"/>
      <c r="Z80" s="234"/>
      <c r="AA80" s="234"/>
      <c r="AB80" s="234"/>
    </row>
    <row r="81" spans="2:28" ht="15" x14ac:dyDescent="0.25">
      <c r="B81" s="11"/>
      <c r="G81" s="234"/>
      <c r="H81" s="234"/>
      <c r="I81" s="234"/>
      <c r="J81" s="234"/>
      <c r="K81" s="234"/>
      <c r="L81" s="234"/>
      <c r="M81" s="234"/>
      <c r="O81" s="11"/>
      <c r="R81" s="234"/>
      <c r="S81" s="234"/>
      <c r="U81" s="11"/>
      <c r="Y81" s="234"/>
      <c r="Z81" s="234"/>
      <c r="AA81" s="234"/>
      <c r="AB81" s="234"/>
    </row>
    <row r="82" spans="2:28" ht="15" x14ac:dyDescent="0.25">
      <c r="B82" s="11"/>
      <c r="G82" s="234"/>
      <c r="H82" s="234"/>
      <c r="I82" s="234"/>
      <c r="J82" s="234"/>
      <c r="K82" s="234"/>
      <c r="L82" s="234"/>
      <c r="M82" s="234"/>
      <c r="O82" s="11"/>
      <c r="R82" s="234"/>
      <c r="S82" s="234"/>
      <c r="U82" s="11"/>
      <c r="Y82" s="234"/>
      <c r="Z82" s="234"/>
      <c r="AA82" s="234"/>
      <c r="AB82" s="234"/>
    </row>
    <row r="83" spans="2:28" ht="15" x14ac:dyDescent="0.25">
      <c r="B83" s="11"/>
      <c r="G83" s="234"/>
      <c r="H83" s="234"/>
      <c r="I83" s="234"/>
      <c r="J83" s="234"/>
      <c r="K83" s="234"/>
      <c r="L83" s="234"/>
      <c r="M83" s="234"/>
      <c r="O83" s="11"/>
      <c r="R83" s="234"/>
      <c r="S83" s="234"/>
      <c r="U83" s="11"/>
      <c r="Y83" s="234"/>
      <c r="Z83" s="234"/>
      <c r="AA83" s="234"/>
      <c r="AB83" s="234"/>
    </row>
    <row r="84" spans="2:28" ht="15" x14ac:dyDescent="0.25">
      <c r="B84" s="11"/>
      <c r="G84" s="234"/>
      <c r="H84" s="234"/>
      <c r="I84" s="234"/>
      <c r="J84" s="234"/>
      <c r="K84" s="234"/>
      <c r="L84" s="234"/>
      <c r="M84" s="234"/>
      <c r="O84" s="11"/>
      <c r="R84" s="234"/>
      <c r="S84" s="234"/>
      <c r="U84" s="11"/>
      <c r="Y84" s="234"/>
      <c r="Z84" s="234"/>
      <c r="AA84" s="234"/>
      <c r="AB84" s="234"/>
    </row>
    <row r="85" spans="2:28" ht="15" x14ac:dyDescent="0.25">
      <c r="B85" s="11"/>
      <c r="G85" s="234"/>
      <c r="H85" s="234"/>
      <c r="I85" s="234"/>
      <c r="J85" s="234"/>
      <c r="K85" s="234"/>
      <c r="L85" s="234"/>
      <c r="M85" s="234"/>
      <c r="O85" s="11"/>
      <c r="R85" s="234"/>
      <c r="S85" s="234"/>
      <c r="U85" s="11"/>
      <c r="Y85" s="234"/>
      <c r="Z85" s="234"/>
      <c r="AA85" s="234"/>
      <c r="AB85" s="234"/>
    </row>
    <row r="86" spans="2:28" ht="15" x14ac:dyDescent="0.25">
      <c r="B86" s="11"/>
      <c r="G86" s="234"/>
      <c r="H86" s="234"/>
      <c r="I86" s="234"/>
      <c r="J86" s="234"/>
      <c r="K86" s="234"/>
      <c r="L86" s="234"/>
      <c r="M86" s="234"/>
      <c r="O86" s="11"/>
      <c r="R86" s="234"/>
      <c r="S86" s="234"/>
      <c r="U86" s="11"/>
      <c r="Y86" s="234"/>
      <c r="Z86" s="234"/>
      <c r="AA86" s="234"/>
      <c r="AB86" s="234"/>
    </row>
    <row r="87" spans="2:28" ht="15" x14ac:dyDescent="0.25">
      <c r="B87" s="11"/>
      <c r="G87" s="234"/>
      <c r="H87" s="234"/>
      <c r="I87" s="234"/>
      <c r="J87" s="234"/>
      <c r="K87" s="234"/>
      <c r="L87" s="234"/>
      <c r="M87" s="234"/>
      <c r="O87" s="11"/>
      <c r="R87" s="234"/>
      <c r="S87" s="234"/>
      <c r="U87" s="11"/>
      <c r="Y87" s="234"/>
      <c r="Z87" s="234"/>
      <c r="AA87" s="234"/>
      <c r="AB87" s="234"/>
    </row>
    <row r="88" spans="2:28" ht="15" x14ac:dyDescent="0.25">
      <c r="G88"/>
      <c r="H88" s="5"/>
      <c r="I88" s="5"/>
      <c r="J88" s="5"/>
      <c r="K88" s="5"/>
      <c r="L88" s="5"/>
      <c r="M88" s="5"/>
      <c r="R88" s="5"/>
      <c r="S88" s="5"/>
      <c r="Y88" s="234"/>
      <c r="Z88" s="234"/>
      <c r="AA88" s="234"/>
      <c r="AB88" s="234"/>
    </row>
    <row r="89" spans="2:28" x14ac:dyDescent="0.2">
      <c r="G89"/>
      <c r="H89" s="5"/>
      <c r="I89" s="5"/>
      <c r="J89" s="5"/>
      <c r="K89" s="5"/>
      <c r="L89" s="5"/>
      <c r="M89" s="5"/>
      <c r="R89" s="5"/>
      <c r="S89" s="5"/>
      <c r="Z89" s="317"/>
      <c r="AA89" s="317"/>
      <c r="AB89" s="317"/>
    </row>
    <row r="90" spans="2:28" x14ac:dyDescent="0.2">
      <c r="G90"/>
      <c r="H90" s="5"/>
      <c r="I90" s="5"/>
      <c r="J90" s="5"/>
      <c r="K90" s="5"/>
      <c r="L90" s="5"/>
      <c r="M90" s="5"/>
      <c r="R90" s="5"/>
      <c r="S90" s="5"/>
      <c r="Z90" s="316"/>
      <c r="AA90" s="316"/>
      <c r="AB90" s="316"/>
    </row>
    <row r="91" spans="2:28" x14ac:dyDescent="0.2">
      <c r="G91"/>
      <c r="H91" s="5"/>
      <c r="I91" s="5"/>
      <c r="J91" s="5"/>
      <c r="K91" s="5"/>
      <c r="L91" s="5"/>
      <c r="M91" s="5"/>
      <c r="R91" s="5"/>
      <c r="S91" s="5"/>
      <c r="Z91" s="316"/>
      <c r="AA91" s="316"/>
      <c r="AB91" s="316"/>
    </row>
    <row r="92" spans="2:28" x14ac:dyDescent="0.2">
      <c r="G92"/>
      <c r="H92" s="5"/>
      <c r="I92" s="5"/>
      <c r="J92" s="5"/>
      <c r="K92" s="5"/>
      <c r="L92" s="5"/>
      <c r="M92" s="5"/>
      <c r="R92" s="5"/>
      <c r="S92" s="5"/>
    </row>
    <row r="93" spans="2:28" x14ac:dyDescent="0.2">
      <c r="G93"/>
      <c r="H93" s="5"/>
      <c r="I93" s="5"/>
      <c r="J93" s="5"/>
      <c r="K93" s="5"/>
      <c r="L93" s="5"/>
      <c r="M93" s="5"/>
      <c r="R93" s="5"/>
      <c r="S93" s="5"/>
    </row>
    <row r="94" spans="2:28" x14ac:dyDescent="0.2">
      <c r="G94"/>
      <c r="H94" s="5"/>
      <c r="I94" s="5"/>
      <c r="J94" s="5"/>
      <c r="K94" s="5"/>
      <c r="L94" s="5"/>
      <c r="M94" s="5"/>
      <c r="R94" s="5"/>
      <c r="S94" s="5"/>
    </row>
    <row r="95" spans="2:28" x14ac:dyDescent="0.2">
      <c r="G95"/>
      <c r="H95" s="5"/>
      <c r="I95" s="5"/>
      <c r="J95" s="5"/>
      <c r="K95" s="5"/>
      <c r="L95" s="5"/>
      <c r="M95" s="5"/>
      <c r="R95" s="5"/>
      <c r="S95" s="5"/>
    </row>
    <row r="96" spans="2:28" x14ac:dyDescent="0.2">
      <c r="G96"/>
      <c r="H96" s="5"/>
      <c r="I96" s="5"/>
      <c r="J96" s="5"/>
      <c r="K96" s="5"/>
      <c r="L96" s="5"/>
      <c r="M96" s="5"/>
      <c r="R96" s="5"/>
      <c r="S96" s="5"/>
    </row>
    <row r="97" spans="7:19" x14ac:dyDescent="0.2">
      <c r="G97"/>
      <c r="H97" s="5"/>
      <c r="I97" s="5"/>
      <c r="J97" s="5"/>
      <c r="K97" s="5"/>
      <c r="L97" s="5"/>
      <c r="M97" s="5"/>
      <c r="R97" s="5"/>
      <c r="S97" s="5"/>
    </row>
    <row r="98" spans="7:19" x14ac:dyDescent="0.2">
      <c r="G98"/>
      <c r="H98" s="5"/>
      <c r="I98" s="5"/>
      <c r="J98" s="5"/>
      <c r="K98" s="5"/>
      <c r="L98" s="5"/>
      <c r="M98" s="5"/>
      <c r="R98" s="5"/>
      <c r="S98" s="5"/>
    </row>
    <row r="99" spans="7:19" x14ac:dyDescent="0.2">
      <c r="G99"/>
      <c r="H99" s="5"/>
      <c r="I99" s="5"/>
      <c r="J99" s="5"/>
      <c r="K99" s="5"/>
      <c r="L99" s="5"/>
      <c r="M99" s="5"/>
      <c r="R99" s="5"/>
      <c r="S99" s="5"/>
    </row>
    <row r="100" spans="7:19" x14ac:dyDescent="0.2">
      <c r="G100"/>
      <c r="H100" s="5"/>
      <c r="I100" s="5"/>
      <c r="J100" s="5"/>
      <c r="K100" s="5"/>
      <c r="L100" s="5"/>
      <c r="M100" s="5"/>
      <c r="R100" s="5"/>
      <c r="S100" s="5"/>
    </row>
    <row r="101" spans="7:19" x14ac:dyDescent="0.2">
      <c r="G101"/>
      <c r="H101" s="5"/>
      <c r="I101" s="5"/>
      <c r="J101" s="5"/>
      <c r="K101" s="5"/>
      <c r="L101" s="5"/>
      <c r="M101" s="5"/>
      <c r="R101" s="5"/>
      <c r="S101" s="5"/>
    </row>
    <row r="102" spans="7:19" x14ac:dyDescent="0.2">
      <c r="G102"/>
      <c r="H102" s="5"/>
      <c r="I102" s="5"/>
      <c r="J102" s="5"/>
      <c r="K102" s="5"/>
      <c r="L102" s="5"/>
      <c r="M102" s="5"/>
      <c r="R102" s="5"/>
      <c r="S102" s="5"/>
    </row>
    <row r="103" spans="7:19" x14ac:dyDescent="0.2">
      <c r="G103"/>
      <c r="H103" s="5"/>
      <c r="I103" s="5"/>
      <c r="J103" s="5"/>
      <c r="K103" s="5"/>
      <c r="L103" s="5"/>
      <c r="M103" s="5"/>
      <c r="R103" s="5"/>
      <c r="S103" s="5"/>
    </row>
    <row r="104" spans="7:19" x14ac:dyDescent="0.2">
      <c r="G104"/>
      <c r="H104" s="5"/>
      <c r="I104" s="5"/>
      <c r="J104" s="5"/>
      <c r="K104" s="5"/>
      <c r="L104" s="5"/>
      <c r="M104" s="5"/>
      <c r="R104" s="5"/>
      <c r="S104" s="5"/>
    </row>
    <row r="105" spans="7:19" x14ac:dyDescent="0.2">
      <c r="G105"/>
      <c r="H105" s="5"/>
      <c r="I105" s="5"/>
      <c r="J105" s="5"/>
      <c r="K105" s="5"/>
      <c r="L105" s="5"/>
      <c r="M105" s="5"/>
      <c r="R105" s="5"/>
      <c r="S105" s="5"/>
    </row>
    <row r="106" spans="7:19" x14ac:dyDescent="0.2">
      <c r="G106"/>
      <c r="H106" s="5"/>
      <c r="I106" s="5"/>
      <c r="J106" s="5"/>
      <c r="K106" s="5"/>
      <c r="L106" s="5"/>
      <c r="M106" s="5"/>
      <c r="R106" s="5"/>
      <c r="S106" s="5"/>
    </row>
    <row r="107" spans="7:19" x14ac:dyDescent="0.2">
      <c r="G107"/>
      <c r="H107" s="5"/>
      <c r="I107" s="5"/>
      <c r="J107" s="5"/>
      <c r="K107" s="5"/>
      <c r="L107" s="5"/>
      <c r="M107" s="5"/>
      <c r="R107" s="5"/>
      <c r="S107" s="5"/>
    </row>
    <row r="108" spans="7:19" x14ac:dyDescent="0.2">
      <c r="G108"/>
      <c r="H108" s="5"/>
      <c r="I108" s="5"/>
      <c r="J108" s="5"/>
      <c r="K108" s="5"/>
      <c r="L108" s="5"/>
      <c r="M108" s="5"/>
      <c r="R108" s="5"/>
      <c r="S108" s="5"/>
    </row>
    <row r="109" spans="7:19" x14ac:dyDescent="0.2">
      <c r="G109"/>
      <c r="H109" s="5"/>
      <c r="I109" s="5"/>
      <c r="J109" s="5"/>
      <c r="K109" s="5"/>
      <c r="L109" s="5"/>
      <c r="M109" s="5"/>
      <c r="R109" s="5"/>
      <c r="S109" s="5"/>
    </row>
    <row r="110" spans="7:19" x14ac:dyDescent="0.2">
      <c r="G110"/>
      <c r="H110" s="5"/>
      <c r="I110" s="5"/>
      <c r="J110" s="5"/>
      <c r="K110" s="5"/>
      <c r="L110" s="5"/>
      <c r="M110" s="5"/>
      <c r="R110" s="5"/>
      <c r="S110" s="5"/>
    </row>
    <row r="111" spans="7:19" x14ac:dyDescent="0.2">
      <c r="G111"/>
      <c r="H111" s="5"/>
      <c r="I111" s="5"/>
      <c r="J111" s="5"/>
      <c r="K111" s="5"/>
      <c r="L111" s="5"/>
      <c r="M111" s="5"/>
      <c r="R111" s="5"/>
      <c r="S111" s="5"/>
    </row>
    <row r="112" spans="7:19" x14ac:dyDescent="0.2">
      <c r="G112"/>
      <c r="H112" s="5"/>
      <c r="I112" s="5"/>
      <c r="J112" s="5"/>
      <c r="K112" s="5"/>
      <c r="L112" s="5"/>
      <c r="M112" s="5"/>
      <c r="R112" s="5"/>
      <c r="S112" s="5"/>
    </row>
    <row r="113" spans="7:19" x14ac:dyDescent="0.2">
      <c r="G113" s="5"/>
      <c r="H113" s="5"/>
      <c r="I113" s="5"/>
      <c r="J113" s="5"/>
      <c r="K113" s="5"/>
      <c r="L113" s="5"/>
      <c r="M113" s="5"/>
      <c r="R113" s="5"/>
      <c r="S113" s="5"/>
    </row>
    <row r="114" spans="7:19" x14ac:dyDescent="0.2">
      <c r="G114" s="5"/>
      <c r="H114" s="5"/>
      <c r="I114" s="5"/>
      <c r="J114" s="5"/>
      <c r="K114" s="5"/>
      <c r="L114" s="5"/>
      <c r="M114" s="5"/>
      <c r="R114" s="5"/>
      <c r="S114" s="5"/>
    </row>
    <row r="115" spans="7:19" x14ac:dyDescent="0.2">
      <c r="G115" s="5"/>
      <c r="H115" s="5"/>
      <c r="I115" s="5"/>
      <c r="J115" s="5"/>
      <c r="K115" s="5"/>
      <c r="L115" s="5"/>
      <c r="M115" s="5"/>
      <c r="R115" s="5"/>
      <c r="S115" s="5"/>
    </row>
    <row r="116" spans="7:19" x14ac:dyDescent="0.2">
      <c r="G116" s="5"/>
      <c r="H116" s="5"/>
      <c r="I116" s="5"/>
      <c r="J116" s="5"/>
      <c r="K116" s="5"/>
      <c r="L116" s="5"/>
      <c r="M116" s="5"/>
      <c r="R116" s="5"/>
      <c r="S116" s="5"/>
    </row>
    <row r="117" spans="7:19" x14ac:dyDescent="0.2">
      <c r="G117" s="5"/>
      <c r="H117" s="5"/>
      <c r="I117" s="5"/>
      <c r="J117" s="5"/>
      <c r="K117" s="5"/>
      <c r="L117" s="5"/>
      <c r="M117" s="5"/>
      <c r="R117" s="5"/>
      <c r="S117" s="5"/>
    </row>
    <row r="118" spans="7:19" x14ac:dyDescent="0.2">
      <c r="G118" s="5"/>
      <c r="H118" s="5"/>
      <c r="I118" s="5"/>
      <c r="J118" s="5"/>
      <c r="K118" s="5"/>
      <c r="L118" s="5"/>
      <c r="M118" s="5"/>
      <c r="R118" s="5"/>
      <c r="S118" s="5"/>
    </row>
    <row r="119" spans="7:19" x14ac:dyDescent="0.2">
      <c r="G119" s="5"/>
      <c r="H119" s="5"/>
      <c r="I119" s="5"/>
      <c r="J119" s="5"/>
      <c r="K119" s="5"/>
      <c r="L119" s="5"/>
      <c r="M119" s="5"/>
      <c r="R119" s="5"/>
      <c r="S119" s="5"/>
    </row>
    <row r="120" spans="7:19" x14ac:dyDescent="0.2">
      <c r="G120" s="5"/>
      <c r="H120" s="5"/>
      <c r="I120" s="5"/>
      <c r="J120" s="5"/>
      <c r="K120" s="5"/>
      <c r="L120" s="5"/>
      <c r="M120" s="5"/>
      <c r="R120" s="5"/>
      <c r="S120" s="5"/>
    </row>
    <row r="121" spans="7:19" x14ac:dyDescent="0.2">
      <c r="G121" s="5"/>
      <c r="H121" s="5"/>
      <c r="I121" s="5"/>
      <c r="J121" s="5"/>
      <c r="K121" s="5"/>
      <c r="L121" s="5"/>
      <c r="M121" s="5"/>
      <c r="R121" s="5"/>
      <c r="S121" s="5"/>
    </row>
    <row r="122" spans="7:19" x14ac:dyDescent="0.2">
      <c r="G122" s="5"/>
      <c r="H122" s="5"/>
      <c r="I122" s="5"/>
      <c r="J122" s="5"/>
      <c r="K122" s="5"/>
      <c r="L122" s="5"/>
      <c r="M122" s="5"/>
      <c r="R122" s="5"/>
      <c r="S122" s="5"/>
    </row>
    <row r="123" spans="7:19" x14ac:dyDescent="0.2">
      <c r="G123" s="5"/>
      <c r="H123" s="5"/>
      <c r="I123" s="5"/>
      <c r="J123" s="5"/>
      <c r="K123" s="5"/>
      <c r="L123" s="5"/>
      <c r="M123" s="5"/>
      <c r="R123" s="5"/>
      <c r="S123" s="5"/>
    </row>
    <row r="124" spans="7:19" x14ac:dyDescent="0.2">
      <c r="G124" s="5"/>
      <c r="H124" s="5"/>
      <c r="I124" s="5"/>
      <c r="J124" s="5"/>
      <c r="K124" s="5"/>
      <c r="L124" s="5"/>
      <c r="M124" s="5"/>
      <c r="R124" s="5"/>
      <c r="S124" s="5"/>
    </row>
    <row r="125" spans="7:19" x14ac:dyDescent="0.2">
      <c r="G125" s="5"/>
      <c r="H125" s="5"/>
      <c r="I125" s="5"/>
      <c r="J125" s="5"/>
      <c r="K125" s="5"/>
      <c r="L125" s="5"/>
      <c r="M125" s="5"/>
      <c r="R125" s="5"/>
      <c r="S125" s="5"/>
    </row>
    <row r="126" spans="7:19" x14ac:dyDescent="0.2">
      <c r="G126" s="5"/>
      <c r="H126" s="5"/>
      <c r="I126" s="5"/>
      <c r="J126" s="5"/>
      <c r="K126" s="5"/>
      <c r="L126" s="5"/>
      <c r="M126" s="5"/>
      <c r="R126" s="5"/>
      <c r="S126" s="5"/>
    </row>
    <row r="127" spans="7:19" x14ac:dyDescent="0.2">
      <c r="G127" s="5"/>
      <c r="H127" s="5"/>
      <c r="I127" s="5"/>
      <c r="J127" s="5"/>
      <c r="K127" s="5"/>
      <c r="L127" s="5"/>
      <c r="M127" s="5"/>
      <c r="R127" s="5"/>
      <c r="S127" s="5"/>
    </row>
    <row r="128" spans="7:19" x14ac:dyDescent="0.2">
      <c r="G128" s="5"/>
      <c r="H128" s="5"/>
      <c r="I128" s="5"/>
      <c r="J128" s="5"/>
      <c r="K128" s="5"/>
      <c r="L128" s="5"/>
      <c r="M128" s="5"/>
      <c r="R128" s="5"/>
      <c r="S128" s="5"/>
    </row>
    <row r="129" spans="7:19" x14ac:dyDescent="0.2">
      <c r="G129" s="5"/>
      <c r="H129" s="5"/>
      <c r="I129" s="5"/>
      <c r="J129" s="5"/>
      <c r="K129" s="5"/>
      <c r="L129" s="5"/>
      <c r="M129" s="5"/>
      <c r="R129" s="5"/>
      <c r="S129" s="5"/>
    </row>
    <row r="130" spans="7:19" x14ac:dyDescent="0.2">
      <c r="G130" s="5"/>
      <c r="H130" s="5"/>
      <c r="I130" s="5"/>
      <c r="J130" s="5"/>
      <c r="K130" s="5"/>
      <c r="L130" s="5"/>
      <c r="M130" s="5"/>
      <c r="R130" s="5"/>
      <c r="S130" s="5"/>
    </row>
    <row r="131" spans="7:19" x14ac:dyDescent="0.2">
      <c r="G131" s="5"/>
      <c r="H131" s="5"/>
      <c r="I131" s="5"/>
      <c r="J131" s="5"/>
      <c r="K131" s="5"/>
      <c r="L131" s="5"/>
      <c r="M131" s="5"/>
      <c r="R131" s="5"/>
      <c r="S131" s="5"/>
    </row>
    <row r="132" spans="7:19" x14ac:dyDescent="0.2">
      <c r="G132" s="5"/>
      <c r="H132" s="5"/>
      <c r="I132" s="5"/>
      <c r="J132" s="5"/>
      <c r="K132" s="5"/>
      <c r="L132" s="5"/>
      <c r="M132" s="5"/>
      <c r="R132" s="5"/>
      <c r="S132" s="5"/>
    </row>
    <row r="133" spans="7:19" x14ac:dyDescent="0.2">
      <c r="G133" s="5"/>
      <c r="H133" s="5"/>
      <c r="I133" s="5"/>
      <c r="J133" s="5"/>
      <c r="K133" s="5"/>
      <c r="L133" s="5"/>
      <c r="M133" s="5"/>
      <c r="R133" s="5"/>
      <c r="S133" s="5"/>
    </row>
    <row r="134" spans="7:19" x14ac:dyDescent="0.2">
      <c r="G134" s="5"/>
      <c r="H134" s="5"/>
      <c r="I134" s="5"/>
      <c r="J134" s="5"/>
      <c r="K134" s="5"/>
      <c r="L134" s="5"/>
      <c r="M134" s="5"/>
      <c r="R134" s="5"/>
      <c r="S134" s="5"/>
    </row>
    <row r="135" spans="7:19" x14ac:dyDescent="0.2">
      <c r="G135" s="5"/>
      <c r="H135" s="5"/>
      <c r="I135" s="5"/>
      <c r="J135" s="5"/>
      <c r="K135" s="5"/>
      <c r="L135" s="5"/>
      <c r="M135" s="5"/>
      <c r="R135" s="5"/>
      <c r="S135" s="5"/>
    </row>
    <row r="136" spans="7:19" x14ac:dyDescent="0.2">
      <c r="G136" s="5"/>
      <c r="H136" s="5"/>
      <c r="I136" s="5"/>
      <c r="J136" s="5"/>
      <c r="K136" s="5"/>
      <c r="L136" s="5"/>
      <c r="M136" s="5"/>
      <c r="R136" s="5"/>
      <c r="S136" s="5"/>
    </row>
    <row r="137" spans="7:19" x14ac:dyDescent="0.2">
      <c r="G137" s="5"/>
      <c r="H137" s="5"/>
      <c r="I137" s="5"/>
      <c r="J137" s="5"/>
      <c r="K137" s="5"/>
      <c r="L137" s="5"/>
      <c r="M137" s="5"/>
      <c r="R137" s="5"/>
      <c r="S137" s="5"/>
    </row>
    <row r="138" spans="7:19" x14ac:dyDescent="0.2">
      <c r="G138" s="5"/>
      <c r="H138" s="5"/>
      <c r="I138" s="5"/>
      <c r="J138" s="5"/>
      <c r="K138" s="5"/>
      <c r="L138" s="5"/>
      <c r="M138" s="5"/>
      <c r="R138" s="5"/>
      <c r="S138" s="5"/>
    </row>
    <row r="139" spans="7:19" x14ac:dyDescent="0.2">
      <c r="G139" s="5"/>
      <c r="H139" s="5"/>
      <c r="I139" s="5"/>
      <c r="J139" s="5"/>
      <c r="K139" s="5"/>
      <c r="L139" s="5"/>
      <c r="M139" s="5"/>
      <c r="R139" s="5"/>
      <c r="S139" s="5"/>
    </row>
    <row r="140" spans="7:19" x14ac:dyDescent="0.2">
      <c r="G140" s="5"/>
      <c r="H140" s="5"/>
      <c r="I140" s="5"/>
      <c r="J140" s="5"/>
      <c r="K140" s="5"/>
      <c r="L140" s="5"/>
      <c r="M140" s="5"/>
      <c r="R140" s="5"/>
      <c r="S140" s="5"/>
    </row>
    <row r="141" spans="7:19" x14ac:dyDescent="0.2">
      <c r="G141" s="5"/>
      <c r="H141" s="5"/>
      <c r="I141" s="5"/>
      <c r="J141" s="5"/>
      <c r="K141" s="5"/>
      <c r="L141" s="5"/>
      <c r="M141" s="5"/>
      <c r="R141" s="5"/>
      <c r="S141" s="5"/>
    </row>
    <row r="142" spans="7:19" x14ac:dyDescent="0.2">
      <c r="G142" s="5"/>
      <c r="H142" s="5"/>
      <c r="I142" s="5"/>
      <c r="J142" s="5"/>
      <c r="K142" s="5"/>
      <c r="L142" s="5"/>
      <c r="M142" s="5"/>
      <c r="R142" s="5"/>
      <c r="S142" s="5"/>
    </row>
    <row r="143" spans="7:19" x14ac:dyDescent="0.2">
      <c r="G143" s="5"/>
      <c r="H143" s="5"/>
      <c r="I143" s="5"/>
      <c r="J143" s="5"/>
      <c r="K143" s="5"/>
      <c r="L143" s="5"/>
      <c r="M143" s="5"/>
      <c r="R143" s="5"/>
      <c r="S143" s="5"/>
    </row>
    <row r="144" spans="7:19" x14ac:dyDescent="0.2">
      <c r="G144" s="5"/>
      <c r="H144" s="5"/>
      <c r="I144" s="5"/>
      <c r="J144" s="5"/>
      <c r="K144" s="5"/>
      <c r="L144" s="5"/>
      <c r="M144" s="5"/>
      <c r="R144" s="5"/>
      <c r="S144" s="5"/>
    </row>
    <row r="145" spans="7:19" x14ac:dyDescent="0.2">
      <c r="G145" s="5"/>
      <c r="H145" s="5"/>
      <c r="I145" s="5"/>
      <c r="J145" s="5"/>
      <c r="K145" s="5"/>
      <c r="L145" s="5"/>
      <c r="M145" s="5"/>
      <c r="R145" s="5"/>
      <c r="S145" s="5"/>
    </row>
    <row r="146" spans="7:19" x14ac:dyDescent="0.2">
      <c r="G146" s="5"/>
      <c r="H146" s="5"/>
      <c r="I146" s="5"/>
      <c r="J146" s="5"/>
      <c r="K146" s="5"/>
      <c r="L146" s="5"/>
      <c r="M146" s="5"/>
      <c r="R146" s="5"/>
      <c r="S146" s="5"/>
    </row>
    <row r="147" spans="7:19" x14ac:dyDescent="0.2">
      <c r="G147" s="5"/>
      <c r="H147" s="5"/>
      <c r="I147" s="5"/>
      <c r="J147" s="5"/>
      <c r="K147" s="5"/>
      <c r="L147" s="5"/>
      <c r="M147" s="5"/>
      <c r="R147" s="5"/>
      <c r="S147" s="5"/>
    </row>
    <row r="148" spans="7:19" x14ac:dyDescent="0.2">
      <c r="G148" s="5"/>
      <c r="H148" s="5"/>
      <c r="I148" s="5"/>
      <c r="J148" s="5"/>
      <c r="K148" s="5"/>
      <c r="L148" s="5"/>
      <c r="M148" s="5"/>
      <c r="R148" s="5"/>
      <c r="S148" s="5"/>
    </row>
    <row r="149" spans="7:19" x14ac:dyDescent="0.2">
      <c r="G149" s="5"/>
      <c r="H149" s="5"/>
      <c r="I149" s="5"/>
      <c r="J149" s="5"/>
      <c r="K149" s="5"/>
      <c r="L149" s="5"/>
      <c r="M149" s="5"/>
      <c r="R149" s="5"/>
      <c r="S149" s="5"/>
    </row>
    <row r="150" spans="7:19" x14ac:dyDescent="0.2">
      <c r="G150" s="5"/>
      <c r="H150" s="5"/>
      <c r="I150" s="5"/>
      <c r="J150" s="5"/>
      <c r="K150" s="5"/>
      <c r="L150" s="5"/>
      <c r="M150" s="5"/>
      <c r="R150" s="5"/>
      <c r="S150" s="5"/>
    </row>
    <row r="151" spans="7:19" x14ac:dyDescent="0.2">
      <c r="G151" s="5"/>
      <c r="H151" s="5"/>
      <c r="I151" s="5"/>
      <c r="J151" s="5"/>
      <c r="K151" s="5"/>
      <c r="L151" s="5"/>
      <c r="M151" s="5"/>
      <c r="R151" s="5"/>
      <c r="S151" s="5"/>
    </row>
    <row r="152" spans="7:19" x14ac:dyDescent="0.2">
      <c r="G152" s="5"/>
      <c r="H152" s="5"/>
      <c r="I152" s="5"/>
      <c r="J152" s="5"/>
      <c r="K152" s="5"/>
      <c r="L152" s="5"/>
      <c r="M152" s="5"/>
      <c r="R152" s="5"/>
      <c r="S152" s="5"/>
    </row>
    <row r="153" spans="7:19" x14ac:dyDescent="0.2">
      <c r="G153" s="5"/>
      <c r="H153" s="5"/>
      <c r="I153" s="5"/>
      <c r="J153" s="5"/>
      <c r="K153" s="5"/>
      <c r="L153" s="5"/>
      <c r="M153" s="5"/>
      <c r="R153" s="5"/>
      <c r="S153" s="5"/>
    </row>
    <row r="154" spans="7:19" x14ac:dyDescent="0.2">
      <c r="G154" s="5"/>
      <c r="H154" s="5"/>
      <c r="I154" s="5"/>
      <c r="J154" s="5"/>
      <c r="K154" s="5"/>
      <c r="L154" s="5"/>
      <c r="M154" s="5"/>
      <c r="R154" s="5"/>
      <c r="S154" s="5"/>
    </row>
    <row r="155" spans="7:19" x14ac:dyDescent="0.2">
      <c r="G155" s="5"/>
      <c r="H155" s="5"/>
      <c r="I155" s="5"/>
      <c r="J155" s="5"/>
      <c r="K155" s="5"/>
      <c r="L155" s="5"/>
      <c r="M155" s="5"/>
      <c r="R155" s="5"/>
      <c r="S155" s="5"/>
    </row>
    <row r="156" spans="7:19" x14ac:dyDescent="0.2">
      <c r="G156" s="5"/>
      <c r="H156" s="5"/>
      <c r="I156" s="5"/>
      <c r="J156" s="5"/>
      <c r="K156" s="5"/>
      <c r="L156" s="5"/>
      <c r="M156" s="5"/>
      <c r="R156" s="5"/>
      <c r="S156" s="5"/>
    </row>
    <row r="157" spans="7:19" x14ac:dyDescent="0.2">
      <c r="G157" s="5"/>
      <c r="H157" s="5"/>
      <c r="I157" s="5"/>
      <c r="J157" s="5"/>
      <c r="K157" s="5"/>
      <c r="L157" s="5"/>
      <c r="M157" s="5"/>
      <c r="R157" s="5"/>
      <c r="S157" s="5"/>
    </row>
    <row r="158" spans="7:19" x14ac:dyDescent="0.2">
      <c r="G158" s="5"/>
      <c r="H158" s="5"/>
      <c r="I158" s="5"/>
      <c r="J158" s="5"/>
      <c r="K158" s="5"/>
      <c r="L158" s="5"/>
      <c r="M158" s="5"/>
      <c r="R158" s="5"/>
      <c r="S158" s="5"/>
    </row>
    <row r="159" spans="7:19" x14ac:dyDescent="0.2">
      <c r="G159" s="5"/>
      <c r="H159" s="5"/>
      <c r="I159" s="5"/>
      <c r="J159" s="5"/>
      <c r="K159" s="5"/>
      <c r="L159" s="5"/>
      <c r="M159" s="5"/>
      <c r="R159" s="5"/>
      <c r="S159" s="5"/>
    </row>
    <row r="160" spans="7:19" x14ac:dyDescent="0.2">
      <c r="G160" s="5"/>
      <c r="H160" s="5"/>
      <c r="I160" s="5"/>
      <c r="J160" s="5"/>
      <c r="K160" s="5"/>
      <c r="L160" s="5"/>
      <c r="M160" s="5"/>
      <c r="R160" s="5"/>
      <c r="S160" s="5"/>
    </row>
    <row r="161" spans="7:19" x14ac:dyDescent="0.2">
      <c r="G161" s="5"/>
      <c r="H161" s="5"/>
      <c r="I161" s="5"/>
      <c r="J161" s="5"/>
      <c r="K161" s="5"/>
      <c r="L161" s="5"/>
      <c r="M161" s="5"/>
      <c r="R161" s="5"/>
      <c r="S161" s="5"/>
    </row>
    <row r="162" spans="7:19" x14ac:dyDescent="0.2">
      <c r="G162" s="5"/>
      <c r="H162" s="5"/>
      <c r="I162" s="5"/>
      <c r="J162" s="5"/>
      <c r="K162" s="5"/>
      <c r="L162" s="5"/>
      <c r="M162" s="5"/>
      <c r="R162" s="5"/>
      <c r="S162" s="5"/>
    </row>
    <row r="163" spans="7:19" x14ac:dyDescent="0.2">
      <c r="G163" s="5"/>
      <c r="H163" s="5"/>
      <c r="I163" s="5"/>
      <c r="J163" s="5"/>
      <c r="K163" s="5"/>
      <c r="L163" s="5"/>
      <c r="M163" s="5"/>
      <c r="R163" s="5"/>
      <c r="S163" s="5"/>
    </row>
    <row r="164" spans="7:19" x14ac:dyDescent="0.2">
      <c r="G164" s="5"/>
      <c r="H164" s="5"/>
      <c r="I164" s="5"/>
      <c r="J164" s="5"/>
      <c r="K164" s="5"/>
      <c r="L164" s="5"/>
      <c r="M164" s="5"/>
      <c r="R164" s="5"/>
      <c r="S164" s="5"/>
    </row>
    <row r="165" spans="7:19" x14ac:dyDescent="0.2">
      <c r="G165" s="5"/>
      <c r="H165" s="5"/>
      <c r="I165" s="5"/>
      <c r="J165" s="5"/>
      <c r="K165" s="5"/>
      <c r="L165" s="5"/>
      <c r="M165" s="5"/>
      <c r="R165" s="5"/>
      <c r="S165" s="5"/>
    </row>
    <row r="166" spans="7:19" x14ac:dyDescent="0.2">
      <c r="G166" s="5"/>
      <c r="H166" s="5"/>
      <c r="I166" s="5"/>
      <c r="J166" s="5"/>
      <c r="K166" s="5"/>
      <c r="L166" s="5"/>
      <c r="M166" s="5"/>
      <c r="R166" s="5"/>
      <c r="S166" s="5"/>
    </row>
    <row r="167" spans="7:19" x14ac:dyDescent="0.2">
      <c r="G167" s="5"/>
      <c r="H167" s="5"/>
      <c r="I167" s="5"/>
      <c r="J167" s="5"/>
      <c r="K167" s="5"/>
      <c r="L167" s="5"/>
      <c r="M167" s="5"/>
      <c r="R167" s="5"/>
      <c r="S167" s="5"/>
    </row>
    <row r="168" spans="7:19" x14ac:dyDescent="0.2">
      <c r="G168" s="5"/>
      <c r="H168" s="5"/>
      <c r="I168" s="5"/>
      <c r="J168" s="5"/>
      <c r="K168" s="5"/>
      <c r="L168" s="5"/>
      <c r="M168" s="5"/>
      <c r="R168" s="5"/>
      <c r="S168" s="5"/>
    </row>
    <row r="169" spans="7:19" x14ac:dyDescent="0.2">
      <c r="G169" s="5"/>
      <c r="H169" s="5"/>
      <c r="I169" s="5"/>
      <c r="J169" s="5"/>
      <c r="K169" s="5"/>
      <c r="L169" s="5"/>
      <c r="M169" s="5"/>
      <c r="R169" s="5"/>
      <c r="S169" s="5"/>
    </row>
    <row r="170" spans="7:19" x14ac:dyDescent="0.2">
      <c r="G170" s="5"/>
      <c r="H170" s="5"/>
      <c r="I170" s="5"/>
      <c r="J170" s="5"/>
      <c r="K170" s="5"/>
      <c r="L170" s="5"/>
      <c r="M170" s="5"/>
      <c r="R170" s="5"/>
      <c r="S170" s="5"/>
    </row>
    <row r="171" spans="7:19" x14ac:dyDescent="0.2">
      <c r="G171" s="5"/>
      <c r="H171" s="5"/>
      <c r="I171" s="5"/>
      <c r="J171" s="5"/>
      <c r="K171" s="5"/>
      <c r="L171" s="5"/>
      <c r="M171" s="5"/>
      <c r="R171" s="5"/>
      <c r="S171" s="5"/>
    </row>
    <row r="172" spans="7:19" x14ac:dyDescent="0.2">
      <c r="G172" s="5"/>
      <c r="H172" s="5"/>
      <c r="I172" s="5"/>
      <c r="J172" s="5"/>
      <c r="K172" s="5"/>
      <c r="L172" s="5"/>
      <c r="M172" s="5"/>
      <c r="R172" s="5"/>
      <c r="S172" s="5"/>
    </row>
    <row r="173" spans="7:19" x14ac:dyDescent="0.2">
      <c r="G173" s="5"/>
      <c r="H173" s="5"/>
      <c r="I173" s="5"/>
      <c r="J173" s="5"/>
      <c r="K173" s="5"/>
      <c r="L173" s="5"/>
      <c r="M173" s="5"/>
      <c r="R173" s="5"/>
      <c r="S173" s="5"/>
    </row>
    <row r="174" spans="7:19" x14ac:dyDescent="0.2">
      <c r="G174" s="5"/>
      <c r="H174" s="5"/>
      <c r="I174" s="5"/>
      <c r="J174" s="5"/>
      <c r="K174" s="5"/>
      <c r="L174" s="5"/>
      <c r="M174" s="5"/>
      <c r="R174" s="5"/>
      <c r="S174" s="5"/>
    </row>
    <row r="175" spans="7:19" x14ac:dyDescent="0.2">
      <c r="G175" s="5"/>
      <c r="H175" s="5"/>
      <c r="I175" s="5"/>
      <c r="J175" s="5"/>
      <c r="K175" s="5"/>
      <c r="L175" s="5"/>
      <c r="M175" s="5"/>
      <c r="R175" s="5"/>
      <c r="S175" s="5"/>
    </row>
    <row r="176" spans="7:19" x14ac:dyDescent="0.2">
      <c r="G176" s="5"/>
      <c r="H176" s="5"/>
      <c r="I176" s="5"/>
      <c r="J176" s="5"/>
      <c r="K176" s="5"/>
      <c r="L176" s="5"/>
      <c r="M176" s="5"/>
      <c r="R176" s="5"/>
      <c r="S176" s="5"/>
    </row>
    <row r="177" spans="7:19" x14ac:dyDescent="0.2">
      <c r="G177" s="5"/>
      <c r="H177" s="5"/>
      <c r="I177" s="5"/>
      <c r="J177" s="5"/>
      <c r="K177" s="5"/>
      <c r="L177" s="5"/>
      <c r="M177" s="5"/>
      <c r="R177" s="5"/>
      <c r="S177" s="5"/>
    </row>
    <row r="178" spans="7:19" x14ac:dyDescent="0.2">
      <c r="G178" s="5"/>
      <c r="H178" s="5"/>
      <c r="I178" s="5"/>
      <c r="J178" s="5"/>
      <c r="K178" s="5"/>
      <c r="L178" s="5"/>
      <c r="M178" s="5"/>
      <c r="R178" s="5"/>
      <c r="S178" s="5"/>
    </row>
    <row r="179" spans="7:19" x14ac:dyDescent="0.2">
      <c r="G179" s="5"/>
      <c r="H179" s="5"/>
      <c r="I179" s="5"/>
      <c r="J179" s="5"/>
      <c r="K179" s="5"/>
      <c r="L179" s="5"/>
      <c r="M179" s="5"/>
      <c r="R179" s="5"/>
      <c r="S179" s="5"/>
    </row>
    <row r="180" spans="7:19" x14ac:dyDescent="0.2">
      <c r="G180" s="5"/>
      <c r="H180" s="5"/>
      <c r="I180" s="5"/>
      <c r="J180" s="5"/>
      <c r="K180" s="5"/>
      <c r="L180" s="5"/>
      <c r="M180" s="5"/>
      <c r="R180" s="5"/>
      <c r="S180" s="5"/>
    </row>
    <row r="181" spans="7:19" x14ac:dyDescent="0.2">
      <c r="G181" s="5"/>
      <c r="H181" s="5"/>
      <c r="I181" s="5"/>
      <c r="J181" s="5"/>
      <c r="K181" s="5"/>
      <c r="L181" s="5"/>
      <c r="M181" s="5"/>
      <c r="R181" s="5"/>
      <c r="S181" s="5"/>
    </row>
    <row r="182" spans="7:19" x14ac:dyDescent="0.2">
      <c r="G182" s="5"/>
      <c r="H182" s="5"/>
      <c r="I182" s="5"/>
      <c r="J182" s="5"/>
      <c r="K182" s="5"/>
      <c r="L182" s="5"/>
      <c r="M182" s="5"/>
      <c r="R182" s="5"/>
      <c r="S182" s="5"/>
    </row>
    <row r="183" spans="7:19" x14ac:dyDescent="0.2">
      <c r="G183" s="5"/>
      <c r="H183" s="5"/>
      <c r="I183" s="5"/>
      <c r="J183" s="5"/>
      <c r="K183" s="5"/>
      <c r="L183" s="5"/>
      <c r="M183" s="5"/>
      <c r="R183" s="5"/>
      <c r="S183" s="5"/>
    </row>
    <row r="184" spans="7:19" x14ac:dyDescent="0.2">
      <c r="G184" s="5"/>
      <c r="H184" s="5"/>
      <c r="I184" s="5"/>
      <c r="J184" s="5"/>
      <c r="K184" s="5"/>
      <c r="L184" s="5"/>
      <c r="M184" s="5"/>
      <c r="R184" s="5"/>
      <c r="S184" s="5"/>
    </row>
    <row r="185" spans="7:19" x14ac:dyDescent="0.2">
      <c r="G185" s="5"/>
      <c r="H185" s="5"/>
      <c r="I185" s="5"/>
      <c r="J185" s="5"/>
      <c r="K185" s="5"/>
      <c r="L185" s="5"/>
      <c r="M185" s="5"/>
      <c r="R185" s="5"/>
      <c r="S185" s="5"/>
    </row>
    <row r="186" spans="7:19" x14ac:dyDescent="0.2">
      <c r="G186" s="5"/>
      <c r="H186" s="5"/>
      <c r="I186" s="5"/>
      <c r="J186" s="5"/>
      <c r="K186" s="5"/>
      <c r="L186" s="5"/>
      <c r="M186" s="5"/>
      <c r="R186" s="5"/>
      <c r="S186" s="5"/>
    </row>
    <row r="187" spans="7:19" x14ac:dyDescent="0.2">
      <c r="G187" s="5"/>
      <c r="H187" s="5"/>
      <c r="I187" s="5"/>
      <c r="J187" s="5"/>
      <c r="K187" s="5"/>
      <c r="L187" s="5"/>
      <c r="M187" s="5"/>
      <c r="R187" s="5"/>
      <c r="S187" s="5"/>
    </row>
    <row r="188" spans="7:19" x14ac:dyDescent="0.2">
      <c r="G188" s="5"/>
      <c r="H188" s="5"/>
      <c r="I188" s="5"/>
      <c r="J188" s="5"/>
      <c r="K188" s="5"/>
      <c r="L188" s="5"/>
      <c r="M188" s="5"/>
      <c r="R188" s="5"/>
      <c r="S188" s="5"/>
    </row>
    <row r="189" spans="7:19" x14ac:dyDescent="0.2">
      <c r="G189" s="5"/>
      <c r="H189" s="5"/>
      <c r="I189" s="5"/>
      <c r="J189" s="5"/>
      <c r="K189" s="5"/>
      <c r="L189" s="5"/>
      <c r="M189" s="5"/>
      <c r="R189" s="5"/>
      <c r="S189" s="5"/>
    </row>
    <row r="190" spans="7:19" x14ac:dyDescent="0.2">
      <c r="G190" s="5"/>
      <c r="H190" s="5"/>
      <c r="I190" s="5"/>
      <c r="J190" s="5"/>
      <c r="K190" s="5"/>
      <c r="L190" s="5"/>
      <c r="M190" s="5"/>
      <c r="R190" s="5"/>
      <c r="S190" s="5"/>
    </row>
    <row r="191" spans="7:19" x14ac:dyDescent="0.2">
      <c r="G191" s="5"/>
      <c r="H191" s="5"/>
      <c r="I191" s="5"/>
      <c r="J191" s="5"/>
      <c r="K191" s="5"/>
      <c r="L191" s="5"/>
      <c r="M191" s="5"/>
      <c r="R191" s="5"/>
      <c r="S191" s="5"/>
    </row>
    <row r="192" spans="7:19" x14ac:dyDescent="0.2">
      <c r="G192" s="5"/>
      <c r="H192" s="5"/>
      <c r="I192" s="5"/>
      <c r="J192" s="5"/>
      <c r="K192" s="5"/>
      <c r="L192" s="5"/>
      <c r="M192" s="5"/>
      <c r="R192" s="5"/>
      <c r="S192" s="5"/>
    </row>
    <row r="193" spans="7:19" x14ac:dyDescent="0.2">
      <c r="G193" s="5"/>
      <c r="H193" s="5"/>
      <c r="I193" s="5"/>
      <c r="J193" s="5"/>
      <c r="K193" s="5"/>
      <c r="L193" s="5"/>
      <c r="M193" s="5"/>
      <c r="R193" s="5"/>
      <c r="S193" s="5"/>
    </row>
    <row r="194" spans="7:19" x14ac:dyDescent="0.2">
      <c r="G194" s="5"/>
      <c r="H194" s="5"/>
      <c r="I194" s="5"/>
      <c r="J194" s="5"/>
      <c r="K194" s="5"/>
      <c r="L194" s="5"/>
      <c r="M194" s="5"/>
      <c r="R194" s="5"/>
      <c r="S194" s="5"/>
    </row>
    <row r="195" spans="7:19" x14ac:dyDescent="0.2">
      <c r="G195" s="5"/>
      <c r="H195" s="5"/>
      <c r="I195" s="5"/>
      <c r="J195" s="5"/>
      <c r="K195" s="5"/>
      <c r="L195" s="5"/>
      <c r="M195" s="5"/>
      <c r="R195" s="5"/>
      <c r="S195" s="5"/>
    </row>
    <row r="196" spans="7:19" x14ac:dyDescent="0.2">
      <c r="G196" s="5"/>
      <c r="H196" s="5"/>
      <c r="I196" s="5"/>
      <c r="J196" s="5"/>
      <c r="K196" s="5"/>
      <c r="L196" s="5"/>
      <c r="M196" s="5"/>
      <c r="R196" s="5"/>
      <c r="S196" s="5"/>
    </row>
    <row r="197" spans="7:19" x14ac:dyDescent="0.2">
      <c r="G197" s="5"/>
      <c r="H197" s="5"/>
      <c r="I197" s="5"/>
      <c r="J197" s="5"/>
      <c r="K197" s="5"/>
      <c r="L197" s="5"/>
      <c r="M197" s="5"/>
      <c r="R197" s="5"/>
      <c r="S197" s="5"/>
    </row>
    <row r="198" spans="7:19" x14ac:dyDescent="0.2">
      <c r="G198" s="5"/>
      <c r="H198" s="5"/>
      <c r="I198" s="5"/>
      <c r="J198" s="5"/>
      <c r="K198" s="5"/>
      <c r="L198" s="5"/>
      <c r="M198" s="5"/>
      <c r="R198" s="5"/>
      <c r="S198" s="5"/>
    </row>
    <row r="199" spans="7:19" x14ac:dyDescent="0.2">
      <c r="G199" s="5"/>
      <c r="H199" s="5"/>
      <c r="I199" s="5"/>
      <c r="J199" s="5"/>
      <c r="K199" s="5"/>
      <c r="L199" s="5"/>
      <c r="M199" s="5"/>
      <c r="R199" s="5"/>
      <c r="S199" s="5"/>
    </row>
    <row r="200" spans="7:19" x14ac:dyDescent="0.2">
      <c r="G200" s="5"/>
      <c r="H200" s="5"/>
      <c r="I200" s="5"/>
      <c r="J200" s="5"/>
      <c r="K200" s="5"/>
      <c r="L200" s="5"/>
      <c r="M200" s="5"/>
      <c r="R200" s="5"/>
      <c r="S200" s="5"/>
    </row>
    <row r="201" spans="7:19" x14ac:dyDescent="0.2">
      <c r="G201" s="5"/>
      <c r="H201" s="5"/>
      <c r="I201" s="5"/>
      <c r="J201" s="5"/>
      <c r="K201" s="5"/>
      <c r="L201" s="5"/>
      <c r="M201" s="5"/>
      <c r="R201" s="5"/>
      <c r="S201" s="5"/>
    </row>
    <row r="202" spans="7:19" x14ac:dyDescent="0.2">
      <c r="G202" s="5"/>
      <c r="H202" s="5"/>
      <c r="I202" s="5"/>
      <c r="J202" s="5"/>
      <c r="K202" s="5"/>
      <c r="L202" s="5"/>
      <c r="M202" s="5"/>
      <c r="R202" s="5"/>
      <c r="S202" s="5"/>
    </row>
    <row r="203" spans="7:19" x14ac:dyDescent="0.2">
      <c r="G203" s="5"/>
      <c r="H203" s="5"/>
      <c r="I203" s="5"/>
      <c r="J203" s="5"/>
      <c r="K203" s="5"/>
      <c r="L203" s="5"/>
      <c r="M203" s="5"/>
      <c r="R203" s="5"/>
      <c r="S203" s="5"/>
    </row>
    <row r="204" spans="7:19" x14ac:dyDescent="0.2">
      <c r="G204" s="5"/>
      <c r="H204" s="5"/>
      <c r="I204" s="5"/>
      <c r="J204" s="5"/>
      <c r="K204" s="5"/>
      <c r="L204" s="5"/>
      <c r="M204" s="5"/>
      <c r="R204" s="5"/>
      <c r="S204" s="5"/>
    </row>
    <row r="205" spans="7:19" x14ac:dyDescent="0.2">
      <c r="G205" s="5"/>
      <c r="H205" s="5"/>
      <c r="I205" s="5"/>
      <c r="J205" s="5"/>
      <c r="K205" s="5"/>
      <c r="L205" s="5"/>
      <c r="M205" s="5"/>
      <c r="R205" s="5"/>
      <c r="S205" s="5"/>
    </row>
    <row r="206" spans="7:19" x14ac:dyDescent="0.2">
      <c r="G206" s="5"/>
      <c r="H206" s="5"/>
      <c r="I206" s="5"/>
      <c r="J206" s="5"/>
      <c r="K206" s="5"/>
      <c r="L206" s="5"/>
      <c r="M206" s="5"/>
      <c r="R206" s="5"/>
      <c r="S206" s="5"/>
    </row>
    <row r="207" spans="7:19" x14ac:dyDescent="0.2">
      <c r="G207" s="5"/>
      <c r="H207" s="5"/>
      <c r="I207" s="5"/>
      <c r="J207" s="5"/>
      <c r="K207" s="5"/>
      <c r="L207" s="5"/>
      <c r="M207" s="5"/>
      <c r="R207" s="5"/>
      <c r="S207" s="5"/>
    </row>
    <row r="208" spans="7:19" x14ac:dyDescent="0.2">
      <c r="G208" s="5"/>
      <c r="H208" s="5"/>
      <c r="I208" s="5"/>
      <c r="J208" s="5"/>
      <c r="K208" s="5"/>
      <c r="L208" s="5"/>
      <c r="M208" s="5"/>
      <c r="R208" s="5"/>
      <c r="S208" s="5"/>
    </row>
    <row r="209" spans="7:19" x14ac:dyDescent="0.2">
      <c r="G209" s="5"/>
      <c r="H209" s="5"/>
      <c r="I209" s="5"/>
      <c r="J209" s="5"/>
      <c r="K209" s="5"/>
      <c r="L209" s="5"/>
      <c r="M209" s="5"/>
      <c r="R209" s="5"/>
      <c r="S209" s="5"/>
    </row>
    <row r="210" spans="7:19" x14ac:dyDescent="0.2">
      <c r="G210" s="5"/>
      <c r="H210" s="5"/>
      <c r="I210" s="5"/>
      <c r="J210" s="5"/>
      <c r="K210" s="5"/>
      <c r="L210" s="5"/>
      <c r="M210" s="5"/>
      <c r="R210" s="5"/>
      <c r="S210" s="5"/>
    </row>
    <row r="211" spans="7:19" x14ac:dyDescent="0.2">
      <c r="G211" s="5"/>
      <c r="H211" s="5"/>
      <c r="I211" s="5"/>
      <c r="J211" s="5"/>
      <c r="K211" s="5"/>
      <c r="L211" s="5"/>
      <c r="M211" s="5"/>
      <c r="R211" s="5"/>
      <c r="S211" s="5"/>
    </row>
    <row r="212" spans="7:19" x14ac:dyDescent="0.2">
      <c r="G212" s="5"/>
      <c r="H212" s="5"/>
      <c r="I212" s="5"/>
      <c r="J212" s="5"/>
      <c r="K212" s="5"/>
      <c r="L212" s="5"/>
      <c r="M212" s="5"/>
      <c r="R212" s="5"/>
      <c r="S212" s="5"/>
    </row>
    <row r="213" spans="7:19" x14ac:dyDescent="0.2">
      <c r="G213" s="5"/>
      <c r="H213" s="5"/>
      <c r="I213" s="5"/>
      <c r="J213" s="5"/>
      <c r="K213" s="5"/>
      <c r="L213" s="5"/>
      <c r="M213" s="5"/>
      <c r="R213" s="5"/>
      <c r="S213" s="5"/>
    </row>
    <row r="214" spans="7:19" x14ac:dyDescent="0.2">
      <c r="G214" s="5"/>
      <c r="H214" s="5"/>
      <c r="I214" s="5"/>
      <c r="J214" s="5"/>
      <c r="K214" s="5"/>
      <c r="L214" s="5"/>
      <c r="M214" s="5"/>
      <c r="R214" s="5"/>
      <c r="S214" s="5"/>
    </row>
    <row r="215" spans="7:19" x14ac:dyDescent="0.2">
      <c r="G215" s="5"/>
      <c r="H215" s="5"/>
      <c r="I215" s="5"/>
      <c r="J215" s="5"/>
      <c r="K215" s="5"/>
      <c r="L215" s="5"/>
      <c r="M215" s="5"/>
      <c r="R215" s="5"/>
      <c r="S215" s="5"/>
    </row>
    <row r="216" spans="7:19" x14ac:dyDescent="0.2">
      <c r="G216" s="5"/>
      <c r="H216" s="5"/>
      <c r="I216" s="5"/>
      <c r="J216" s="5"/>
      <c r="K216" s="5"/>
      <c r="L216" s="5"/>
      <c r="M216" s="5"/>
      <c r="R216" s="5"/>
      <c r="S216" s="5"/>
    </row>
    <row r="217" spans="7:19" x14ac:dyDescent="0.2">
      <c r="G217" s="5"/>
      <c r="H217" s="5"/>
      <c r="I217" s="5"/>
      <c r="J217" s="5"/>
      <c r="K217" s="5"/>
      <c r="L217" s="5"/>
      <c r="M217" s="5"/>
      <c r="R217" s="5"/>
      <c r="S217" s="5"/>
    </row>
    <row r="218" spans="7:19" x14ac:dyDescent="0.2">
      <c r="G218" s="5"/>
      <c r="H218" s="5"/>
      <c r="I218" s="5"/>
      <c r="J218" s="5"/>
      <c r="K218" s="5"/>
      <c r="L218" s="5"/>
      <c r="M218" s="5"/>
      <c r="R218" s="5"/>
      <c r="S218" s="5"/>
    </row>
    <row r="219" spans="7:19" x14ac:dyDescent="0.2">
      <c r="G219" s="5"/>
      <c r="H219" s="5"/>
      <c r="I219" s="5"/>
      <c r="J219" s="5"/>
      <c r="K219" s="5"/>
      <c r="L219" s="5"/>
      <c r="M219" s="5"/>
      <c r="R219" s="5"/>
      <c r="S219" s="5"/>
    </row>
    <row r="220" spans="7:19" x14ac:dyDescent="0.2">
      <c r="G220" s="5"/>
      <c r="H220" s="5"/>
      <c r="I220" s="5"/>
      <c r="J220" s="5"/>
      <c r="K220" s="5"/>
      <c r="L220" s="5"/>
      <c r="M220" s="5"/>
      <c r="R220" s="5"/>
      <c r="S220" s="5"/>
    </row>
    <row r="221" spans="7:19" x14ac:dyDescent="0.2">
      <c r="G221" s="5"/>
      <c r="H221" s="5"/>
      <c r="I221" s="5"/>
      <c r="J221" s="5"/>
      <c r="K221" s="5"/>
      <c r="L221" s="5"/>
      <c r="M221" s="5"/>
      <c r="R221" s="5"/>
      <c r="S221" s="5"/>
    </row>
    <row r="222" spans="7:19" x14ac:dyDescent="0.2">
      <c r="G222" s="5"/>
      <c r="H222" s="5"/>
      <c r="I222" s="5"/>
      <c r="J222" s="5"/>
      <c r="K222" s="5"/>
      <c r="L222" s="5"/>
      <c r="M222" s="5"/>
      <c r="R222" s="5"/>
      <c r="S222" s="5"/>
    </row>
    <row r="223" spans="7:19" x14ac:dyDescent="0.2">
      <c r="G223" s="5"/>
      <c r="H223" s="5"/>
      <c r="I223" s="5"/>
      <c r="J223" s="5"/>
      <c r="K223" s="5"/>
      <c r="L223" s="5"/>
      <c r="M223" s="5"/>
      <c r="R223" s="5"/>
      <c r="S223" s="5"/>
    </row>
    <row r="224" spans="7:19" x14ac:dyDescent="0.2">
      <c r="G224" s="5"/>
      <c r="H224" s="5"/>
      <c r="I224" s="5"/>
      <c r="J224" s="5"/>
      <c r="K224" s="5"/>
      <c r="L224" s="5"/>
      <c r="M224" s="5"/>
      <c r="R224" s="5"/>
      <c r="S224" s="5"/>
    </row>
    <row r="225" spans="7:19" x14ac:dyDescent="0.2">
      <c r="G225" s="5"/>
      <c r="H225" s="5"/>
      <c r="I225" s="5"/>
      <c r="J225" s="5"/>
      <c r="K225" s="5"/>
      <c r="L225" s="5"/>
      <c r="M225" s="5"/>
      <c r="R225" s="5"/>
      <c r="S225" s="5"/>
    </row>
    <row r="226" spans="7:19" x14ac:dyDescent="0.2">
      <c r="G226" s="5"/>
      <c r="H226" s="5"/>
      <c r="I226" s="5"/>
      <c r="J226" s="5"/>
      <c r="K226" s="5"/>
      <c r="L226" s="5"/>
      <c r="M226" s="5"/>
      <c r="R226" s="5"/>
      <c r="S226" s="5"/>
    </row>
    <row r="227" spans="7:19" x14ac:dyDescent="0.2">
      <c r="G227" s="5"/>
      <c r="H227" s="5"/>
      <c r="I227" s="5"/>
      <c r="J227" s="5"/>
      <c r="K227" s="5"/>
      <c r="L227" s="5"/>
      <c r="M227" s="5"/>
      <c r="R227" s="5"/>
      <c r="S227" s="5"/>
    </row>
    <row r="228" spans="7:19" x14ac:dyDescent="0.2">
      <c r="G228" s="5"/>
      <c r="H228" s="5"/>
      <c r="I228" s="5"/>
      <c r="J228" s="5"/>
      <c r="K228" s="5"/>
      <c r="L228" s="5"/>
      <c r="M228" s="5"/>
      <c r="R228" s="5"/>
      <c r="S228" s="5"/>
    </row>
    <row r="229" spans="7:19" x14ac:dyDescent="0.2">
      <c r="G229" s="5"/>
      <c r="H229" s="5"/>
      <c r="I229" s="5"/>
      <c r="J229" s="5"/>
      <c r="K229" s="5"/>
      <c r="L229" s="5"/>
      <c r="M229" s="5"/>
      <c r="R229" s="5"/>
      <c r="S229" s="5"/>
    </row>
    <row r="230" spans="7:19" x14ac:dyDescent="0.2">
      <c r="G230" s="5"/>
      <c r="H230" s="5"/>
      <c r="I230" s="5"/>
      <c r="J230" s="5"/>
      <c r="K230" s="5"/>
      <c r="L230" s="5"/>
      <c r="M230" s="5"/>
      <c r="R230" s="5"/>
      <c r="S230" s="5"/>
    </row>
    <row r="231" spans="7:19" x14ac:dyDescent="0.2">
      <c r="G231" s="5"/>
      <c r="H231" s="5"/>
      <c r="I231" s="5"/>
      <c r="J231" s="5"/>
      <c r="K231" s="5"/>
      <c r="L231" s="5"/>
      <c r="M231" s="5"/>
      <c r="R231" s="5"/>
      <c r="S231" s="5"/>
    </row>
    <row r="232" spans="7:19" x14ac:dyDescent="0.2">
      <c r="G232" s="5"/>
      <c r="H232" s="5"/>
      <c r="I232" s="5"/>
      <c r="J232" s="5"/>
      <c r="K232" s="5"/>
      <c r="L232" s="5"/>
      <c r="M232" s="5"/>
      <c r="R232" s="5"/>
      <c r="S232" s="5"/>
    </row>
    <row r="233" spans="7:19" x14ac:dyDescent="0.2">
      <c r="G233" s="5"/>
      <c r="H233" s="5"/>
      <c r="I233" s="5"/>
      <c r="J233" s="5"/>
      <c r="K233" s="5"/>
      <c r="L233" s="5"/>
      <c r="M233" s="5"/>
      <c r="R233" s="5"/>
      <c r="S233" s="5"/>
    </row>
    <row r="234" spans="7:19" x14ac:dyDescent="0.2">
      <c r="G234" s="5"/>
      <c r="H234" s="5"/>
      <c r="I234" s="5"/>
      <c r="J234" s="5"/>
      <c r="K234" s="5"/>
      <c r="L234" s="5"/>
      <c r="M234" s="5"/>
      <c r="R234" s="5"/>
      <c r="S234" s="5"/>
    </row>
    <row r="235" spans="7:19" x14ac:dyDescent="0.2">
      <c r="G235" s="5"/>
      <c r="H235" s="5"/>
      <c r="I235" s="5"/>
      <c r="J235" s="5"/>
      <c r="K235" s="5"/>
      <c r="L235" s="5"/>
      <c r="M235" s="5"/>
      <c r="R235" s="5"/>
      <c r="S235" s="5"/>
    </row>
    <row r="236" spans="7:19" x14ac:dyDescent="0.2">
      <c r="G236" s="5"/>
      <c r="H236" s="5"/>
      <c r="I236" s="5"/>
      <c r="J236" s="5"/>
      <c r="K236" s="5"/>
      <c r="L236" s="5"/>
      <c r="M236" s="5"/>
      <c r="R236" s="5"/>
      <c r="S236" s="5"/>
    </row>
    <row r="237" spans="7:19" x14ac:dyDescent="0.2">
      <c r="G237" s="5"/>
      <c r="H237" s="5"/>
      <c r="I237" s="5"/>
      <c r="J237" s="5"/>
      <c r="K237" s="5"/>
      <c r="L237" s="5"/>
      <c r="M237" s="5"/>
      <c r="R237" s="5"/>
      <c r="S237" s="5"/>
    </row>
    <row r="238" spans="7:19" x14ac:dyDescent="0.2">
      <c r="G238" s="5"/>
      <c r="H238" s="5"/>
      <c r="I238" s="5"/>
      <c r="J238" s="5"/>
      <c r="K238" s="5"/>
      <c r="L238" s="5"/>
      <c r="M238" s="5"/>
      <c r="R238" s="5"/>
      <c r="S238" s="5"/>
    </row>
    <row r="239" spans="7:19" x14ac:dyDescent="0.2">
      <c r="G239" s="5"/>
      <c r="H239" s="5"/>
      <c r="I239" s="5"/>
      <c r="J239" s="5"/>
      <c r="K239" s="5"/>
      <c r="L239" s="5"/>
      <c r="M239" s="5"/>
      <c r="R239" s="5"/>
      <c r="S239" s="5"/>
    </row>
    <row r="240" spans="7:19" x14ac:dyDescent="0.2">
      <c r="G240" s="5"/>
      <c r="H240" s="5"/>
      <c r="I240" s="5"/>
      <c r="J240" s="5"/>
      <c r="K240" s="5"/>
      <c r="L240" s="5"/>
      <c r="M240" s="5"/>
      <c r="R240" s="5"/>
      <c r="S240" s="5"/>
    </row>
    <row r="241" spans="7:19" x14ac:dyDescent="0.2">
      <c r="G241" s="5"/>
      <c r="H241" s="5"/>
      <c r="I241" s="5"/>
      <c r="J241" s="5"/>
      <c r="K241" s="5"/>
      <c r="L241" s="5"/>
      <c r="M241" s="5"/>
      <c r="R241" s="5"/>
      <c r="S241" s="5"/>
    </row>
    <row r="242" spans="7:19" x14ac:dyDescent="0.2">
      <c r="G242" s="5"/>
      <c r="H242" s="5"/>
      <c r="I242" s="5"/>
      <c r="J242" s="5"/>
      <c r="K242" s="5"/>
      <c r="L242" s="5"/>
      <c r="M242" s="5"/>
      <c r="R242" s="5"/>
      <c r="S242" s="5"/>
    </row>
    <row r="243" spans="7:19" x14ac:dyDescent="0.2">
      <c r="G243" s="5"/>
      <c r="H243" s="5"/>
      <c r="I243" s="5"/>
      <c r="J243" s="5"/>
      <c r="K243" s="5"/>
      <c r="L243" s="5"/>
      <c r="M243" s="5"/>
      <c r="R243" s="5"/>
      <c r="S243" s="5"/>
    </row>
    <row r="244" spans="7:19" x14ac:dyDescent="0.2">
      <c r="G244" s="5"/>
      <c r="H244" s="5"/>
      <c r="I244" s="5"/>
      <c r="J244" s="5"/>
      <c r="K244" s="5"/>
      <c r="L244" s="5"/>
      <c r="M244" s="5"/>
      <c r="R244" s="5"/>
      <c r="S244" s="5"/>
    </row>
    <row r="245" spans="7:19" x14ac:dyDescent="0.2">
      <c r="G245" s="5"/>
      <c r="H245" s="5"/>
      <c r="I245" s="5"/>
      <c r="J245" s="5"/>
      <c r="K245" s="5"/>
      <c r="L245" s="5"/>
      <c r="M245" s="5"/>
      <c r="R245" s="5"/>
      <c r="S245" s="5"/>
    </row>
    <row r="246" spans="7:19" x14ac:dyDescent="0.2">
      <c r="G246" s="5"/>
      <c r="H246" s="5"/>
      <c r="I246" s="5"/>
      <c r="J246" s="5"/>
      <c r="K246" s="5"/>
      <c r="L246" s="5"/>
      <c r="M246" s="5"/>
      <c r="R246" s="5"/>
      <c r="S246" s="5"/>
    </row>
    <row r="247" spans="7:19" x14ac:dyDescent="0.2">
      <c r="G247" s="5"/>
      <c r="H247" s="5"/>
      <c r="I247" s="5"/>
      <c r="J247" s="5"/>
      <c r="K247" s="5"/>
      <c r="L247" s="5"/>
      <c r="M247" s="5"/>
      <c r="R247" s="5"/>
      <c r="S247" s="5"/>
    </row>
    <row r="248" spans="7:19" x14ac:dyDescent="0.2">
      <c r="G248" s="5"/>
      <c r="H248" s="5"/>
      <c r="I248" s="5"/>
      <c r="J248" s="5"/>
      <c r="K248" s="5"/>
      <c r="L248" s="5"/>
      <c r="M248" s="5"/>
      <c r="R248" s="5"/>
      <c r="S248" s="5"/>
    </row>
    <row r="249" spans="7:19" x14ac:dyDescent="0.2">
      <c r="G249" s="5"/>
      <c r="H249" s="5"/>
      <c r="I249" s="5"/>
      <c r="J249" s="5"/>
      <c r="K249" s="5"/>
      <c r="L249" s="5"/>
      <c r="M249" s="5"/>
      <c r="R249" s="5"/>
      <c r="S249" s="5"/>
    </row>
    <row r="250" spans="7:19" x14ac:dyDescent="0.2">
      <c r="G250" s="5"/>
      <c r="H250" s="5"/>
      <c r="I250" s="5"/>
      <c r="J250" s="5"/>
      <c r="K250" s="5"/>
      <c r="L250" s="5"/>
      <c r="M250" s="5"/>
      <c r="R250" s="5"/>
      <c r="S250" s="5"/>
    </row>
    <row r="251" spans="7:19" x14ac:dyDescent="0.2">
      <c r="G251" s="5"/>
      <c r="H251" s="5"/>
      <c r="I251" s="5"/>
      <c r="J251" s="5"/>
      <c r="K251" s="5"/>
      <c r="L251" s="5"/>
      <c r="M251" s="5"/>
      <c r="R251" s="5"/>
      <c r="S251" s="5"/>
    </row>
    <row r="252" spans="7:19" x14ac:dyDescent="0.2">
      <c r="G252" s="5"/>
      <c r="H252" s="5"/>
      <c r="I252" s="5"/>
      <c r="J252" s="5"/>
      <c r="K252" s="5"/>
      <c r="L252" s="5"/>
      <c r="M252" s="5"/>
      <c r="R252" s="5"/>
      <c r="S252" s="5"/>
    </row>
    <row r="253" spans="7:19" x14ac:dyDescent="0.2">
      <c r="G253" s="5"/>
      <c r="H253" s="5"/>
      <c r="I253" s="5"/>
      <c r="J253" s="5"/>
      <c r="K253" s="5"/>
      <c r="L253" s="5"/>
      <c r="M253" s="5"/>
      <c r="R253" s="5"/>
      <c r="S253" s="5"/>
    </row>
    <row r="254" spans="7:19" x14ac:dyDescent="0.2">
      <c r="G254" s="5"/>
      <c r="H254" s="5"/>
      <c r="I254" s="5"/>
      <c r="J254" s="5"/>
      <c r="K254" s="5"/>
      <c r="L254" s="5"/>
      <c r="M254" s="5"/>
      <c r="R254" s="5"/>
      <c r="S254" s="5"/>
    </row>
    <row r="255" spans="7:19" x14ac:dyDescent="0.2">
      <c r="G255" s="5"/>
      <c r="H255" s="5"/>
      <c r="I255" s="5"/>
      <c r="J255" s="5"/>
      <c r="K255" s="5"/>
      <c r="L255" s="5"/>
      <c r="M255" s="5"/>
      <c r="R255" s="5"/>
      <c r="S255" s="5"/>
    </row>
    <row r="256" spans="7:19" x14ac:dyDescent="0.2">
      <c r="G256" s="5"/>
      <c r="H256" s="5"/>
      <c r="I256" s="5"/>
      <c r="J256" s="5"/>
      <c r="K256" s="5"/>
      <c r="L256" s="5"/>
      <c r="M256" s="5"/>
      <c r="R256" s="5"/>
      <c r="S256" s="5"/>
    </row>
    <row r="257" spans="7:19" x14ac:dyDescent="0.2">
      <c r="G257" s="5"/>
      <c r="H257" s="5"/>
      <c r="I257" s="5"/>
      <c r="J257" s="5"/>
      <c r="K257" s="5"/>
      <c r="L257" s="5"/>
      <c r="M257" s="5"/>
      <c r="R257" s="5"/>
      <c r="S257" s="5"/>
    </row>
    <row r="258" spans="7:19" x14ac:dyDescent="0.2">
      <c r="G258" s="5"/>
      <c r="H258" s="5"/>
      <c r="I258" s="5"/>
      <c r="J258" s="5"/>
      <c r="K258" s="5"/>
      <c r="L258" s="5"/>
      <c r="M258" s="5"/>
      <c r="R258" s="5"/>
      <c r="S258" s="5"/>
    </row>
    <row r="259" spans="7:19" x14ac:dyDescent="0.2">
      <c r="G259" s="5"/>
      <c r="H259" s="5"/>
      <c r="I259" s="5"/>
      <c r="J259" s="5"/>
      <c r="K259" s="5"/>
      <c r="L259" s="5"/>
      <c r="M259" s="5"/>
      <c r="R259" s="5"/>
      <c r="S259" s="5"/>
    </row>
    <row r="260" spans="7:19" x14ac:dyDescent="0.2">
      <c r="G260" s="5"/>
      <c r="H260" s="5"/>
      <c r="I260" s="5"/>
      <c r="J260" s="5"/>
      <c r="K260" s="5"/>
      <c r="L260" s="5"/>
      <c r="M260" s="5"/>
      <c r="R260" s="5"/>
      <c r="S260" s="5"/>
    </row>
    <row r="261" spans="7:19" x14ac:dyDescent="0.2">
      <c r="G261" s="5"/>
      <c r="H261" s="5"/>
      <c r="I261" s="5"/>
      <c r="J261" s="5"/>
      <c r="K261" s="5"/>
      <c r="L261" s="5"/>
      <c r="M261" s="5"/>
      <c r="R261" s="5"/>
      <c r="S261" s="5"/>
    </row>
    <row r="262" spans="7:19" x14ac:dyDescent="0.2">
      <c r="G262" s="5"/>
      <c r="H262" s="5"/>
      <c r="I262" s="5"/>
      <c r="J262" s="5"/>
      <c r="K262" s="5"/>
      <c r="L262" s="5"/>
      <c r="M262" s="5"/>
      <c r="R262" s="5"/>
      <c r="S262" s="5"/>
    </row>
    <row r="263" spans="7:19" x14ac:dyDescent="0.2">
      <c r="G263" s="5"/>
      <c r="H263" s="5"/>
      <c r="I263" s="5"/>
      <c r="J263" s="5"/>
      <c r="K263" s="5"/>
      <c r="L263" s="5"/>
      <c r="M263" s="5"/>
      <c r="R263" s="5"/>
      <c r="S263" s="5"/>
    </row>
    <row r="264" spans="7:19" x14ac:dyDescent="0.2">
      <c r="G264" s="5"/>
      <c r="H264" s="5"/>
      <c r="I264" s="5"/>
      <c r="J264" s="5"/>
      <c r="K264" s="5"/>
      <c r="L264" s="5"/>
      <c r="M264" s="5"/>
      <c r="R264" s="5"/>
      <c r="S264" s="5"/>
    </row>
    <row r="265" spans="7:19" x14ac:dyDescent="0.2">
      <c r="G265" s="5"/>
      <c r="H265" s="5"/>
      <c r="I265" s="5"/>
      <c r="J265" s="5"/>
      <c r="K265" s="5"/>
      <c r="L265" s="5"/>
      <c r="M265" s="5"/>
      <c r="R265" s="5"/>
      <c r="S265" s="5"/>
    </row>
    <row r="266" spans="7:19" x14ac:dyDescent="0.2">
      <c r="G266" s="5"/>
      <c r="H266" s="5"/>
      <c r="I266" s="5"/>
      <c r="J266" s="5"/>
      <c r="K266" s="5"/>
      <c r="L266" s="5"/>
      <c r="M266" s="5"/>
      <c r="R266" s="5"/>
      <c r="S266" s="5"/>
    </row>
    <row r="267" spans="7:19" x14ac:dyDescent="0.2">
      <c r="G267" s="5"/>
      <c r="H267" s="5"/>
      <c r="I267" s="5"/>
      <c r="J267" s="5"/>
      <c r="K267" s="5"/>
      <c r="L267" s="5"/>
      <c r="M267" s="5"/>
      <c r="R267" s="5"/>
      <c r="S267" s="5"/>
    </row>
    <row r="268" spans="7:19" x14ac:dyDescent="0.2">
      <c r="G268" s="5"/>
      <c r="H268" s="5"/>
      <c r="I268" s="5"/>
      <c r="J268" s="5"/>
      <c r="K268" s="5"/>
      <c r="L268" s="5"/>
      <c r="M268" s="5"/>
      <c r="R268" s="5"/>
      <c r="S268" s="5"/>
    </row>
    <row r="269" spans="7:19" x14ac:dyDescent="0.2">
      <c r="G269" s="5"/>
      <c r="H269" s="5"/>
      <c r="I269" s="5"/>
      <c r="J269" s="5"/>
      <c r="K269" s="5"/>
      <c r="L269" s="5"/>
      <c r="M269" s="5"/>
      <c r="R269" s="5"/>
      <c r="S269" s="5"/>
    </row>
    <row r="270" spans="7:19" x14ac:dyDescent="0.2">
      <c r="G270" s="5"/>
      <c r="H270" s="5"/>
      <c r="I270" s="5"/>
      <c r="J270" s="5"/>
      <c r="K270" s="5"/>
      <c r="L270" s="5"/>
      <c r="M270" s="5"/>
      <c r="R270" s="5"/>
      <c r="S270" s="5"/>
    </row>
    <row r="271" spans="7:19" x14ac:dyDescent="0.2">
      <c r="G271" s="5"/>
      <c r="H271" s="5"/>
      <c r="I271" s="5"/>
      <c r="J271" s="5"/>
      <c r="K271" s="5"/>
      <c r="L271" s="5"/>
      <c r="M271" s="5"/>
      <c r="R271" s="5"/>
      <c r="S271" s="5"/>
    </row>
    <row r="272" spans="7:19" x14ac:dyDescent="0.2">
      <c r="G272" s="5"/>
      <c r="H272" s="5"/>
      <c r="I272" s="5"/>
      <c r="J272" s="5"/>
      <c r="K272" s="5"/>
      <c r="L272" s="5"/>
      <c r="M272" s="5"/>
      <c r="R272" s="5"/>
      <c r="S272" s="5"/>
    </row>
    <row r="273" spans="7:19" x14ac:dyDescent="0.2">
      <c r="G273" s="5"/>
      <c r="H273" s="5"/>
      <c r="I273" s="5"/>
      <c r="J273" s="5"/>
      <c r="K273" s="5"/>
      <c r="L273" s="5"/>
      <c r="M273" s="5"/>
      <c r="R273" s="5"/>
      <c r="S273" s="5"/>
    </row>
    <row r="274" spans="7:19" x14ac:dyDescent="0.2">
      <c r="G274" s="5"/>
      <c r="H274" s="5"/>
      <c r="I274" s="5"/>
      <c r="J274" s="5"/>
      <c r="K274" s="5"/>
      <c r="L274" s="5"/>
      <c r="M274" s="5"/>
      <c r="R274" s="5"/>
      <c r="S274" s="5"/>
    </row>
    <row r="275" spans="7:19" x14ac:dyDescent="0.2">
      <c r="G275" s="5"/>
      <c r="H275" s="5"/>
      <c r="I275" s="5"/>
      <c r="J275" s="5"/>
      <c r="K275" s="5"/>
      <c r="L275" s="5"/>
      <c r="M275" s="5"/>
      <c r="R275" s="5"/>
      <c r="S275" s="5"/>
    </row>
    <row r="276" spans="7:19" x14ac:dyDescent="0.2">
      <c r="G276" s="5"/>
      <c r="H276" s="5"/>
      <c r="I276" s="5"/>
      <c r="J276" s="5"/>
      <c r="K276" s="5"/>
      <c r="L276" s="5"/>
      <c r="M276" s="5"/>
      <c r="R276" s="5"/>
      <c r="S276" s="5"/>
    </row>
    <row r="277" spans="7:19" x14ac:dyDescent="0.2">
      <c r="G277" s="5"/>
      <c r="H277" s="5"/>
      <c r="I277" s="5"/>
      <c r="J277" s="5"/>
      <c r="K277" s="5"/>
      <c r="L277" s="5"/>
      <c r="M277" s="5"/>
      <c r="R277" s="5"/>
      <c r="S277" s="5"/>
    </row>
    <row r="278" spans="7:19" x14ac:dyDescent="0.2">
      <c r="G278" s="5"/>
      <c r="H278" s="5"/>
      <c r="I278" s="5"/>
      <c r="J278" s="5"/>
      <c r="K278" s="5"/>
      <c r="L278" s="5"/>
      <c r="M278" s="5"/>
      <c r="R278" s="5"/>
      <c r="S278" s="5"/>
    </row>
    <row r="279" spans="7:19" x14ac:dyDescent="0.2">
      <c r="G279" s="5"/>
      <c r="H279" s="5"/>
      <c r="I279" s="5"/>
      <c r="J279" s="5"/>
      <c r="K279" s="5"/>
      <c r="L279" s="5"/>
      <c r="M279" s="5"/>
      <c r="R279" s="5"/>
      <c r="S279" s="5"/>
    </row>
    <row r="280" spans="7:19" x14ac:dyDescent="0.2">
      <c r="G280" s="5"/>
      <c r="H280" s="5"/>
      <c r="I280" s="5"/>
      <c r="J280" s="5"/>
      <c r="K280" s="5"/>
      <c r="L280" s="5"/>
      <c r="M280" s="5"/>
      <c r="R280" s="5"/>
      <c r="S280" s="5"/>
    </row>
    <row r="281" spans="7:19" x14ac:dyDescent="0.2">
      <c r="G281" s="5"/>
      <c r="H281" s="5"/>
      <c r="I281" s="5"/>
      <c r="J281" s="5"/>
      <c r="K281" s="5"/>
      <c r="L281" s="5"/>
      <c r="M281" s="5"/>
      <c r="R281" s="5"/>
      <c r="S281" s="5"/>
    </row>
    <row r="282" spans="7:19" x14ac:dyDescent="0.2">
      <c r="G282" s="5"/>
      <c r="H282" s="5"/>
      <c r="I282" s="5"/>
      <c r="J282" s="5"/>
      <c r="K282" s="5"/>
      <c r="L282" s="5"/>
      <c r="M282" s="5"/>
      <c r="R282" s="5"/>
      <c r="S282" s="5"/>
    </row>
    <row r="283" spans="7:19" x14ac:dyDescent="0.2">
      <c r="G283" s="5"/>
      <c r="H283" s="5"/>
      <c r="I283" s="5"/>
      <c r="J283" s="5"/>
      <c r="K283" s="5"/>
      <c r="L283" s="5"/>
      <c r="M283" s="5"/>
      <c r="R283" s="5"/>
      <c r="S283" s="5"/>
    </row>
    <row r="284" spans="7:19" x14ac:dyDescent="0.2">
      <c r="G284" s="5"/>
      <c r="H284" s="5"/>
      <c r="I284" s="5"/>
      <c r="J284" s="5"/>
      <c r="K284" s="5"/>
      <c r="L284" s="5"/>
      <c r="M284" s="5"/>
      <c r="R284" s="5"/>
      <c r="S284" s="5"/>
    </row>
    <row r="285" spans="7:19" x14ac:dyDescent="0.2">
      <c r="G285" s="5"/>
      <c r="H285" s="5"/>
      <c r="I285" s="5"/>
      <c r="J285" s="5"/>
      <c r="K285" s="5"/>
      <c r="L285" s="5"/>
      <c r="M285" s="5"/>
      <c r="R285" s="5"/>
      <c r="S285" s="5"/>
    </row>
    <row r="286" spans="7:19" x14ac:dyDescent="0.2">
      <c r="G286" s="5"/>
      <c r="H286" s="5"/>
      <c r="I286" s="5"/>
      <c r="J286" s="5"/>
      <c r="K286" s="5"/>
      <c r="L286" s="5"/>
      <c r="M286" s="5"/>
      <c r="R286" s="5"/>
      <c r="S286" s="5"/>
    </row>
    <row r="287" spans="7:19" x14ac:dyDescent="0.2">
      <c r="G287" s="5"/>
      <c r="H287" s="5"/>
      <c r="I287" s="5"/>
      <c r="J287" s="5"/>
      <c r="K287" s="5"/>
      <c r="L287" s="5"/>
      <c r="M287" s="5"/>
      <c r="R287" s="5"/>
      <c r="S287" s="5"/>
    </row>
    <row r="288" spans="7:19" x14ac:dyDescent="0.2">
      <c r="G288" s="5"/>
      <c r="H288" s="5"/>
      <c r="I288" s="5"/>
      <c r="J288" s="5"/>
      <c r="K288" s="5"/>
      <c r="L288" s="5"/>
      <c r="M288" s="5"/>
      <c r="R288" s="5"/>
      <c r="S288" s="5"/>
    </row>
    <row r="289" spans="7:19" x14ac:dyDescent="0.2">
      <c r="G289" s="5"/>
      <c r="H289" s="5"/>
      <c r="I289" s="5"/>
      <c r="J289" s="5"/>
      <c r="K289" s="5"/>
      <c r="L289" s="5"/>
      <c r="M289" s="5"/>
      <c r="R289" s="5"/>
      <c r="S289" s="5"/>
    </row>
    <row r="290" spans="7:19" x14ac:dyDescent="0.2">
      <c r="G290" s="5"/>
      <c r="H290" s="5"/>
      <c r="I290" s="5"/>
      <c r="J290" s="5"/>
      <c r="K290" s="5"/>
      <c r="L290" s="5"/>
      <c r="M290" s="5"/>
      <c r="R290" s="5"/>
      <c r="S290" s="5"/>
    </row>
    <row r="291" spans="7:19" x14ac:dyDescent="0.2">
      <c r="G291" s="5"/>
      <c r="H291" s="5"/>
      <c r="I291" s="5"/>
      <c r="J291" s="5"/>
      <c r="K291" s="5"/>
      <c r="L291" s="5"/>
      <c r="M291" s="5"/>
      <c r="R291" s="5"/>
      <c r="S291" s="5"/>
    </row>
    <row r="292" spans="7:19" x14ac:dyDescent="0.2">
      <c r="G292" s="5"/>
      <c r="H292" s="5"/>
      <c r="I292" s="5"/>
      <c r="J292" s="5"/>
      <c r="K292" s="5"/>
      <c r="L292" s="5"/>
      <c r="M292" s="5"/>
      <c r="R292" s="5"/>
      <c r="S292" s="5"/>
    </row>
    <row r="293" spans="7:19" x14ac:dyDescent="0.2">
      <c r="G293" s="5"/>
      <c r="H293" s="5"/>
      <c r="I293" s="5"/>
      <c r="J293" s="5"/>
      <c r="K293" s="5"/>
      <c r="L293" s="5"/>
      <c r="M293" s="5"/>
      <c r="R293" s="5"/>
      <c r="S293" s="5"/>
    </row>
    <row r="294" spans="7:19" x14ac:dyDescent="0.2">
      <c r="G294" s="5"/>
      <c r="H294" s="5"/>
      <c r="I294" s="5"/>
      <c r="J294" s="5"/>
      <c r="K294" s="5"/>
      <c r="L294" s="5"/>
      <c r="M294" s="5"/>
      <c r="R294" s="5"/>
      <c r="S294" s="5"/>
    </row>
    <row r="295" spans="7:19" x14ac:dyDescent="0.2">
      <c r="G295" s="5"/>
      <c r="H295" s="5"/>
      <c r="I295" s="5"/>
      <c r="J295" s="5"/>
      <c r="K295" s="5"/>
      <c r="L295" s="5"/>
      <c r="M295" s="5"/>
      <c r="R295" s="5"/>
      <c r="S295" s="5"/>
    </row>
    <row r="296" spans="7:19" x14ac:dyDescent="0.2">
      <c r="G296" s="5"/>
      <c r="H296" s="5"/>
      <c r="I296" s="5"/>
      <c r="J296" s="5"/>
      <c r="K296" s="5"/>
      <c r="L296" s="5"/>
      <c r="M296" s="5"/>
      <c r="R296" s="5"/>
      <c r="S296" s="5"/>
    </row>
    <row r="297" spans="7:19" x14ac:dyDescent="0.2">
      <c r="G297" s="5"/>
      <c r="H297" s="5"/>
      <c r="I297" s="5"/>
      <c r="J297" s="5"/>
      <c r="K297" s="5"/>
      <c r="L297" s="5"/>
      <c r="M297" s="5"/>
      <c r="R297" s="5"/>
      <c r="S297" s="5"/>
    </row>
    <row r="298" spans="7:19" x14ac:dyDescent="0.2">
      <c r="G298" s="5"/>
      <c r="H298" s="5"/>
      <c r="I298" s="5"/>
      <c r="J298" s="5"/>
      <c r="K298" s="5"/>
      <c r="L298" s="5"/>
      <c r="M298" s="5"/>
      <c r="R298" s="5"/>
      <c r="S298" s="5"/>
    </row>
    <row r="299" spans="7:19" x14ac:dyDescent="0.2">
      <c r="G299" s="5"/>
      <c r="H299" s="5"/>
      <c r="I299" s="5"/>
      <c r="J299" s="5"/>
      <c r="K299" s="5"/>
      <c r="L299" s="5"/>
      <c r="M299" s="5"/>
      <c r="R299" s="5"/>
      <c r="S299" s="5"/>
    </row>
    <row r="300" spans="7:19" x14ac:dyDescent="0.2">
      <c r="G300" s="5"/>
      <c r="H300" s="5"/>
      <c r="I300" s="5"/>
      <c r="J300" s="5"/>
      <c r="K300" s="5"/>
      <c r="L300" s="5"/>
      <c r="M300" s="5"/>
      <c r="R300" s="5"/>
      <c r="S300" s="5"/>
    </row>
    <row r="301" spans="7:19" x14ac:dyDescent="0.2">
      <c r="G301" s="5"/>
      <c r="H301" s="5"/>
      <c r="I301" s="5"/>
      <c r="J301" s="5"/>
      <c r="K301" s="5"/>
      <c r="L301" s="5"/>
      <c r="M301" s="5"/>
      <c r="R301" s="5"/>
      <c r="S301" s="5"/>
    </row>
    <row r="302" spans="7:19" x14ac:dyDescent="0.2">
      <c r="G302" s="5"/>
      <c r="H302" s="5"/>
      <c r="I302" s="5"/>
      <c r="J302" s="5"/>
      <c r="K302" s="5"/>
      <c r="L302" s="5"/>
      <c r="M302" s="5"/>
      <c r="R302" s="5"/>
      <c r="S302" s="5"/>
    </row>
    <row r="303" spans="7:19" x14ac:dyDescent="0.2">
      <c r="G303" s="5"/>
      <c r="H303" s="5"/>
      <c r="I303" s="5"/>
      <c r="J303" s="5"/>
      <c r="K303" s="5"/>
      <c r="L303" s="5"/>
      <c r="M303" s="5"/>
      <c r="R303" s="5"/>
      <c r="S303" s="5"/>
    </row>
    <row r="304" spans="7:19" x14ac:dyDescent="0.2">
      <c r="G304" s="5"/>
      <c r="H304" s="5"/>
      <c r="I304" s="5"/>
      <c r="J304" s="5"/>
      <c r="K304" s="5"/>
      <c r="L304" s="5"/>
      <c r="M304" s="5"/>
      <c r="R304" s="5"/>
      <c r="S304" s="5"/>
    </row>
    <row r="305" spans="7:19" x14ac:dyDescent="0.2">
      <c r="G305" s="5"/>
      <c r="H305" s="5"/>
      <c r="I305" s="5"/>
      <c r="J305" s="5"/>
      <c r="K305" s="5"/>
      <c r="L305" s="5"/>
      <c r="M305" s="5"/>
      <c r="R305" s="5"/>
      <c r="S305" s="5"/>
    </row>
    <row r="306" spans="7:19" x14ac:dyDescent="0.2">
      <c r="G306" s="5"/>
      <c r="H306" s="5"/>
      <c r="I306" s="5"/>
      <c r="J306" s="5"/>
      <c r="K306" s="5"/>
      <c r="L306" s="5"/>
      <c r="M306" s="5"/>
      <c r="R306" s="5"/>
      <c r="S306" s="5"/>
    </row>
    <row r="307" spans="7:19" x14ac:dyDescent="0.2">
      <c r="G307" s="5"/>
      <c r="H307" s="5"/>
      <c r="I307" s="5"/>
      <c r="J307" s="5"/>
      <c r="K307" s="5"/>
      <c r="L307" s="5"/>
      <c r="M307" s="5"/>
      <c r="R307" s="5"/>
      <c r="S307" s="5"/>
    </row>
    <row r="308" spans="7:19" x14ac:dyDescent="0.2">
      <c r="G308" s="5"/>
      <c r="H308" s="5"/>
      <c r="I308" s="5"/>
      <c r="J308" s="5"/>
      <c r="K308" s="5"/>
      <c r="L308" s="5"/>
      <c r="M308" s="5"/>
      <c r="R308" s="5"/>
      <c r="S308" s="5"/>
    </row>
    <row r="309" spans="7:19" x14ac:dyDescent="0.2">
      <c r="G309" s="5"/>
      <c r="H309" s="5"/>
      <c r="I309" s="5"/>
      <c r="J309" s="5"/>
      <c r="K309" s="5"/>
      <c r="L309" s="5"/>
      <c r="M309" s="5"/>
      <c r="R309" s="5"/>
      <c r="S309" s="5"/>
    </row>
    <row r="310" spans="7:19" x14ac:dyDescent="0.2">
      <c r="G310" s="5"/>
      <c r="H310" s="5"/>
      <c r="I310" s="5"/>
      <c r="J310" s="5"/>
      <c r="K310" s="5"/>
      <c r="L310" s="5"/>
      <c r="M310" s="5"/>
      <c r="R310" s="5"/>
      <c r="S310" s="5"/>
    </row>
    <row r="311" spans="7:19" x14ac:dyDescent="0.2">
      <c r="G311" s="5"/>
      <c r="H311" s="5"/>
      <c r="I311" s="5"/>
      <c r="J311" s="5"/>
      <c r="K311" s="5"/>
      <c r="L311" s="5"/>
      <c r="M311" s="5"/>
      <c r="R311" s="5"/>
      <c r="S311" s="5"/>
    </row>
    <row r="312" spans="7:19" x14ac:dyDescent="0.2">
      <c r="G312" s="5"/>
      <c r="H312" s="5"/>
      <c r="I312" s="5"/>
      <c r="J312" s="5"/>
      <c r="K312" s="5"/>
      <c r="L312" s="5"/>
      <c r="M312" s="5"/>
      <c r="R312" s="5"/>
      <c r="S312" s="5"/>
    </row>
    <row r="313" spans="7:19" x14ac:dyDescent="0.2">
      <c r="G313" s="5"/>
      <c r="H313" s="5"/>
      <c r="I313" s="5"/>
      <c r="J313" s="5"/>
      <c r="K313" s="5"/>
      <c r="L313" s="5"/>
      <c r="M313" s="5"/>
      <c r="R313" s="5"/>
      <c r="S313" s="5"/>
    </row>
    <row r="314" spans="7:19" x14ac:dyDescent="0.2">
      <c r="G314" s="5"/>
      <c r="H314" s="5"/>
      <c r="I314" s="5"/>
      <c r="J314" s="5"/>
      <c r="K314" s="5"/>
      <c r="L314" s="5"/>
      <c r="M314" s="5"/>
      <c r="R314" s="5"/>
      <c r="S314" s="5"/>
    </row>
    <row r="315" spans="7:19" x14ac:dyDescent="0.2">
      <c r="G315" s="5"/>
      <c r="H315" s="5"/>
      <c r="I315" s="5"/>
      <c r="J315" s="5"/>
      <c r="K315" s="5"/>
      <c r="L315" s="5"/>
      <c r="M315" s="5"/>
      <c r="R315" s="5"/>
      <c r="S315" s="5"/>
    </row>
    <row r="316" spans="7:19" x14ac:dyDescent="0.2">
      <c r="G316" s="5"/>
      <c r="H316" s="5"/>
      <c r="I316" s="5"/>
      <c r="J316" s="5"/>
      <c r="K316" s="5"/>
      <c r="L316" s="5"/>
      <c r="M316" s="5"/>
      <c r="R316" s="5"/>
      <c r="S316" s="5"/>
    </row>
    <row r="317" spans="7:19" x14ac:dyDescent="0.2">
      <c r="G317" s="5"/>
      <c r="H317" s="5"/>
      <c r="I317" s="5"/>
      <c r="J317" s="5"/>
      <c r="K317" s="5"/>
      <c r="L317" s="5"/>
      <c r="M317" s="5"/>
      <c r="R317" s="5"/>
      <c r="S317" s="5"/>
    </row>
    <row r="318" spans="7:19" x14ac:dyDescent="0.2">
      <c r="G318" s="5"/>
      <c r="H318" s="5"/>
      <c r="I318" s="5"/>
      <c r="J318" s="5"/>
      <c r="K318" s="5"/>
      <c r="L318" s="5"/>
      <c r="M318" s="5"/>
      <c r="R318" s="5"/>
      <c r="S318" s="5"/>
    </row>
    <row r="319" spans="7:19" x14ac:dyDescent="0.2">
      <c r="G319" s="5"/>
      <c r="H319" s="5"/>
      <c r="I319" s="5"/>
      <c r="J319" s="5"/>
      <c r="K319" s="5"/>
      <c r="L319" s="5"/>
      <c r="M319" s="5"/>
      <c r="R319" s="5"/>
      <c r="S319" s="5"/>
    </row>
    <row r="320" spans="7:19" x14ac:dyDescent="0.2">
      <c r="G320" s="5"/>
      <c r="H320" s="5"/>
      <c r="I320" s="5"/>
      <c r="J320" s="5"/>
      <c r="K320" s="5"/>
      <c r="L320" s="5"/>
      <c r="M320" s="5"/>
      <c r="R320" s="5"/>
      <c r="S320" s="5"/>
    </row>
    <row r="321" spans="7:19" x14ac:dyDescent="0.2">
      <c r="G321" s="5"/>
      <c r="H321" s="5"/>
      <c r="I321" s="5"/>
      <c r="J321" s="5"/>
      <c r="K321" s="5"/>
      <c r="L321" s="5"/>
      <c r="M321" s="5"/>
      <c r="R321" s="5"/>
      <c r="S321" s="5"/>
    </row>
    <row r="322" spans="7:19" x14ac:dyDescent="0.2">
      <c r="G322" s="5"/>
      <c r="H322" s="5"/>
      <c r="I322" s="5"/>
      <c r="J322" s="5"/>
      <c r="K322" s="5"/>
      <c r="L322" s="5"/>
      <c r="M322" s="5"/>
      <c r="R322" s="5"/>
      <c r="S322" s="5"/>
    </row>
    <row r="323" spans="7:19" x14ac:dyDescent="0.2">
      <c r="G323" s="5"/>
      <c r="H323" s="5"/>
      <c r="I323" s="5"/>
      <c r="J323" s="5"/>
      <c r="K323" s="5"/>
      <c r="L323" s="5"/>
      <c r="M323" s="5"/>
      <c r="R323" s="5"/>
      <c r="S323" s="5"/>
    </row>
    <row r="324" spans="7:19" x14ac:dyDescent="0.2">
      <c r="G324" s="5"/>
      <c r="H324" s="5"/>
      <c r="I324" s="5"/>
      <c r="J324" s="5"/>
      <c r="K324" s="5"/>
      <c r="L324" s="5"/>
      <c r="M324" s="5"/>
      <c r="R324" s="5"/>
      <c r="S324" s="5"/>
    </row>
    <row r="325" spans="7:19" x14ac:dyDescent="0.2">
      <c r="G325" s="5"/>
      <c r="H325" s="5"/>
      <c r="I325" s="5"/>
      <c r="J325" s="5"/>
      <c r="K325" s="5"/>
      <c r="L325" s="5"/>
      <c r="M325" s="5"/>
      <c r="R325" s="5"/>
      <c r="S325" s="5"/>
    </row>
    <row r="326" spans="7:19" x14ac:dyDescent="0.2">
      <c r="G326" s="5"/>
      <c r="H326" s="5"/>
      <c r="I326" s="5"/>
      <c r="J326" s="5"/>
      <c r="K326" s="5"/>
      <c r="L326" s="5"/>
      <c r="M326" s="5"/>
      <c r="R326" s="5"/>
      <c r="S326" s="5"/>
    </row>
    <row r="327" spans="7:19" x14ac:dyDescent="0.2">
      <c r="G327" s="5"/>
      <c r="H327" s="5"/>
      <c r="I327" s="5"/>
      <c r="J327" s="5"/>
      <c r="K327" s="5"/>
      <c r="L327" s="5"/>
      <c r="M327" s="5"/>
      <c r="R327" s="5"/>
      <c r="S327" s="5"/>
    </row>
    <row r="328" spans="7:19" x14ac:dyDescent="0.2">
      <c r="G328" s="5"/>
      <c r="H328" s="5"/>
      <c r="I328" s="5"/>
      <c r="J328" s="5"/>
      <c r="K328" s="5"/>
      <c r="L328" s="5"/>
      <c r="M328" s="5"/>
      <c r="R328" s="5"/>
      <c r="S328" s="5"/>
    </row>
    <row r="329" spans="7:19" x14ac:dyDescent="0.2">
      <c r="G329" s="5"/>
      <c r="H329" s="5"/>
      <c r="I329" s="5"/>
      <c r="J329" s="5"/>
      <c r="K329" s="5"/>
      <c r="L329" s="5"/>
      <c r="M329" s="5"/>
      <c r="R329" s="5"/>
      <c r="S329" s="5"/>
    </row>
    <row r="330" spans="7:19" x14ac:dyDescent="0.2">
      <c r="G330" s="5"/>
      <c r="H330" s="5"/>
      <c r="I330" s="5"/>
      <c r="J330" s="5"/>
      <c r="K330" s="5"/>
      <c r="L330" s="5"/>
      <c r="M330" s="5"/>
      <c r="R330" s="5"/>
      <c r="S330" s="5"/>
    </row>
    <row r="331" spans="7:19" x14ac:dyDescent="0.2">
      <c r="G331" s="5"/>
      <c r="H331" s="5"/>
      <c r="I331" s="5"/>
      <c r="J331" s="5"/>
      <c r="K331" s="5"/>
      <c r="L331" s="5"/>
      <c r="M331" s="5"/>
      <c r="R331" s="5"/>
      <c r="S331" s="5"/>
    </row>
    <row r="332" spans="7:19" x14ac:dyDescent="0.2">
      <c r="G332" s="5"/>
      <c r="H332" s="5"/>
      <c r="I332" s="5"/>
      <c r="J332" s="5"/>
      <c r="K332" s="5"/>
      <c r="L332" s="5"/>
      <c r="M332" s="5"/>
      <c r="R332" s="5"/>
      <c r="S332" s="5"/>
    </row>
    <row r="333" spans="7:19" x14ac:dyDescent="0.2">
      <c r="G333" s="5"/>
      <c r="H333" s="5"/>
      <c r="I333" s="5"/>
      <c r="J333" s="5"/>
      <c r="K333" s="5"/>
      <c r="L333" s="5"/>
      <c r="M333" s="5"/>
      <c r="R333" s="5"/>
      <c r="S333" s="5"/>
    </row>
    <row r="334" spans="7:19" x14ac:dyDescent="0.2">
      <c r="G334" s="5"/>
      <c r="H334" s="5"/>
      <c r="I334" s="5"/>
      <c r="J334" s="5"/>
      <c r="K334" s="5"/>
      <c r="L334" s="5"/>
      <c r="M334" s="5"/>
      <c r="R334" s="5"/>
      <c r="S334" s="5"/>
    </row>
    <row r="335" spans="7:19" x14ac:dyDescent="0.2">
      <c r="G335" s="5"/>
      <c r="H335" s="5"/>
      <c r="I335" s="5"/>
      <c r="J335" s="5"/>
      <c r="K335" s="5"/>
      <c r="L335" s="5"/>
      <c r="M335" s="5"/>
      <c r="R335" s="5"/>
      <c r="S335" s="5"/>
    </row>
    <row r="336" spans="7:19" x14ac:dyDescent="0.2">
      <c r="G336" s="5"/>
      <c r="H336" s="5"/>
      <c r="I336" s="5"/>
      <c r="J336" s="5"/>
      <c r="K336" s="5"/>
      <c r="L336" s="5"/>
      <c r="M336" s="5"/>
      <c r="R336" s="5"/>
      <c r="S336" s="5"/>
    </row>
    <row r="337" spans="7:19" x14ac:dyDescent="0.2">
      <c r="G337" s="5"/>
      <c r="H337" s="5"/>
      <c r="I337" s="5"/>
      <c r="J337" s="5"/>
      <c r="K337" s="5"/>
      <c r="L337" s="5"/>
      <c r="M337" s="5"/>
      <c r="R337" s="5"/>
      <c r="S337" s="5"/>
    </row>
    <row r="338" spans="7:19" x14ac:dyDescent="0.2">
      <c r="G338" s="5"/>
      <c r="H338" s="5"/>
      <c r="I338" s="5"/>
      <c r="J338" s="5"/>
      <c r="K338" s="5"/>
      <c r="L338" s="5"/>
      <c r="M338" s="5"/>
      <c r="R338" s="5"/>
      <c r="S338" s="5"/>
    </row>
    <row r="339" spans="7:19" x14ac:dyDescent="0.2">
      <c r="G339" s="5"/>
      <c r="H339" s="5"/>
      <c r="I339" s="5"/>
      <c r="J339" s="5"/>
      <c r="K339" s="5"/>
      <c r="L339" s="5"/>
      <c r="M339" s="5"/>
      <c r="R339" s="5"/>
      <c r="S339" s="5"/>
    </row>
    <row r="340" spans="7:19" x14ac:dyDescent="0.2">
      <c r="G340" s="5"/>
      <c r="H340" s="5"/>
      <c r="I340" s="5"/>
      <c r="J340" s="5"/>
      <c r="K340" s="5"/>
      <c r="L340" s="5"/>
      <c r="M340" s="5"/>
      <c r="R340" s="5"/>
      <c r="S340" s="5"/>
    </row>
    <row r="341" spans="7:19" x14ac:dyDescent="0.2">
      <c r="G341" s="5"/>
      <c r="H341" s="5"/>
      <c r="I341" s="5"/>
      <c r="J341" s="5"/>
      <c r="K341" s="5"/>
      <c r="L341" s="5"/>
      <c r="M341" s="5"/>
      <c r="R341" s="5"/>
      <c r="S341" s="5"/>
    </row>
    <row r="342" spans="7:19" x14ac:dyDescent="0.2">
      <c r="G342" s="5"/>
      <c r="H342" s="5"/>
      <c r="I342" s="5"/>
      <c r="J342" s="5"/>
      <c r="K342" s="5"/>
      <c r="L342" s="5"/>
      <c r="M342" s="5"/>
      <c r="R342" s="5"/>
      <c r="S342" s="5"/>
    </row>
    <row r="343" spans="7:19" x14ac:dyDescent="0.2">
      <c r="G343" s="5"/>
      <c r="H343" s="5"/>
      <c r="I343" s="5"/>
      <c r="J343" s="5"/>
      <c r="K343" s="5"/>
      <c r="L343" s="5"/>
      <c r="M343" s="5"/>
      <c r="R343" s="5"/>
      <c r="S343" s="5"/>
    </row>
    <row r="344" spans="7:19" x14ac:dyDescent="0.2">
      <c r="G344" s="5"/>
      <c r="H344" s="5"/>
      <c r="I344" s="5"/>
      <c r="J344" s="5"/>
      <c r="K344" s="5"/>
      <c r="L344" s="5"/>
      <c r="M344" s="5"/>
      <c r="R344" s="5"/>
      <c r="S344" s="5"/>
    </row>
    <row r="345" spans="7:19" x14ac:dyDescent="0.2">
      <c r="G345" s="5"/>
      <c r="H345" s="5"/>
      <c r="I345" s="5"/>
      <c r="J345" s="5"/>
      <c r="K345" s="5"/>
      <c r="L345" s="5"/>
      <c r="M345" s="5"/>
      <c r="R345" s="5"/>
      <c r="S345" s="5"/>
    </row>
    <row r="346" spans="7:19" x14ac:dyDescent="0.2">
      <c r="G346" s="5"/>
      <c r="H346" s="5"/>
      <c r="I346" s="5"/>
      <c r="J346" s="5"/>
      <c r="K346" s="5"/>
      <c r="L346" s="5"/>
      <c r="M346" s="5"/>
      <c r="R346" s="5"/>
      <c r="S346" s="5"/>
    </row>
    <row r="347" spans="7:19" x14ac:dyDescent="0.2">
      <c r="G347" s="5"/>
      <c r="H347" s="5"/>
      <c r="I347" s="5"/>
      <c r="J347" s="5"/>
      <c r="K347" s="5"/>
      <c r="L347" s="5"/>
      <c r="M347" s="5"/>
      <c r="R347" s="5"/>
      <c r="S347" s="5"/>
    </row>
    <row r="348" spans="7:19" x14ac:dyDescent="0.2">
      <c r="G348" s="5"/>
      <c r="H348" s="5"/>
      <c r="I348" s="5"/>
      <c r="J348" s="5"/>
      <c r="K348" s="5"/>
      <c r="L348" s="5"/>
      <c r="M348" s="5"/>
      <c r="R348" s="5"/>
      <c r="S348" s="5"/>
    </row>
    <row r="349" spans="7:19" x14ac:dyDescent="0.2">
      <c r="G349" s="5"/>
      <c r="H349" s="5"/>
      <c r="I349" s="5"/>
      <c r="J349" s="5"/>
      <c r="K349" s="5"/>
      <c r="L349" s="5"/>
      <c r="M349" s="5"/>
      <c r="R349" s="5"/>
      <c r="S349" s="5"/>
    </row>
    <row r="350" spans="7:19" x14ac:dyDescent="0.2">
      <c r="G350" s="5"/>
      <c r="H350" s="5"/>
      <c r="I350" s="5"/>
      <c r="J350" s="5"/>
      <c r="K350" s="5"/>
      <c r="L350" s="5"/>
      <c r="M350" s="5"/>
      <c r="R350" s="5"/>
      <c r="S350" s="5"/>
    </row>
    <row r="351" spans="7:19" x14ac:dyDescent="0.2">
      <c r="G351" s="5"/>
      <c r="H351" s="5"/>
      <c r="I351" s="5"/>
      <c r="J351" s="5"/>
      <c r="K351" s="5"/>
      <c r="L351" s="5"/>
      <c r="M351" s="5"/>
      <c r="R351" s="5"/>
      <c r="S351" s="5"/>
    </row>
    <row r="352" spans="7:19" x14ac:dyDescent="0.2">
      <c r="G352" s="5"/>
      <c r="H352" s="5"/>
      <c r="I352" s="5"/>
      <c r="J352" s="5"/>
      <c r="K352" s="5"/>
      <c r="L352" s="5"/>
      <c r="M352" s="5"/>
      <c r="R352" s="5"/>
      <c r="S352" s="5"/>
    </row>
    <row r="353" spans="7:19" x14ac:dyDescent="0.2">
      <c r="G353" s="5"/>
      <c r="H353" s="5"/>
      <c r="I353" s="5"/>
      <c r="J353" s="5"/>
      <c r="K353" s="5"/>
      <c r="L353" s="5"/>
      <c r="M353" s="5"/>
      <c r="R353" s="5"/>
      <c r="S353" s="5"/>
    </row>
    <row r="354" spans="7:19" x14ac:dyDescent="0.2">
      <c r="G354" s="5"/>
      <c r="H354" s="5"/>
      <c r="I354" s="5"/>
      <c r="J354" s="5"/>
      <c r="K354" s="5"/>
      <c r="L354" s="5"/>
      <c r="M354" s="5"/>
      <c r="R354" s="5"/>
      <c r="S354" s="5"/>
    </row>
    <row r="355" spans="7:19" x14ac:dyDescent="0.2">
      <c r="G355" s="5"/>
      <c r="H355" s="5"/>
      <c r="I355" s="5"/>
      <c r="J355" s="5"/>
      <c r="K355" s="5"/>
      <c r="L355" s="5"/>
      <c r="M355" s="5"/>
      <c r="R355" s="5"/>
      <c r="S355" s="5"/>
    </row>
    <row r="356" spans="7:19" x14ac:dyDescent="0.2">
      <c r="G356" s="5"/>
      <c r="H356" s="5"/>
      <c r="I356" s="5"/>
      <c r="J356" s="5"/>
      <c r="K356" s="5"/>
      <c r="L356" s="5"/>
      <c r="M356" s="5"/>
      <c r="R356" s="5"/>
      <c r="S356" s="5"/>
    </row>
    <row r="357" spans="7:19" x14ac:dyDescent="0.2">
      <c r="G357" s="5"/>
      <c r="H357" s="5"/>
      <c r="I357" s="5"/>
      <c r="J357" s="5"/>
      <c r="K357" s="5"/>
      <c r="L357" s="5"/>
      <c r="M357" s="5"/>
      <c r="R357" s="5"/>
      <c r="S357" s="5"/>
    </row>
    <row r="358" spans="7:19" x14ac:dyDescent="0.2">
      <c r="G358" s="5"/>
      <c r="H358" s="5"/>
      <c r="I358" s="5"/>
      <c r="J358" s="5"/>
      <c r="K358" s="5"/>
      <c r="L358" s="5"/>
      <c r="M358" s="5"/>
      <c r="R358" s="5"/>
      <c r="S358" s="5"/>
    </row>
    <row r="359" spans="7:19" x14ac:dyDescent="0.2">
      <c r="G359" s="5"/>
      <c r="H359" s="5"/>
      <c r="I359" s="5"/>
      <c r="J359" s="5"/>
      <c r="K359" s="5"/>
      <c r="L359" s="5"/>
      <c r="M359" s="5"/>
      <c r="R359" s="5"/>
      <c r="S359" s="5"/>
    </row>
    <row r="360" spans="7:19" x14ac:dyDescent="0.2">
      <c r="G360" s="5"/>
      <c r="H360" s="5"/>
      <c r="I360" s="5"/>
      <c r="J360" s="5"/>
      <c r="K360" s="5"/>
      <c r="L360" s="5"/>
      <c r="M360" s="5"/>
      <c r="R360" s="5"/>
      <c r="S360" s="5"/>
    </row>
    <row r="361" spans="7:19" x14ac:dyDescent="0.2">
      <c r="G361" s="5"/>
      <c r="H361" s="5"/>
      <c r="I361" s="5"/>
      <c r="J361" s="5"/>
      <c r="K361" s="5"/>
      <c r="L361" s="5"/>
      <c r="M361" s="5"/>
      <c r="R361" s="5"/>
      <c r="S361" s="5"/>
    </row>
    <row r="362" spans="7:19" x14ac:dyDescent="0.2">
      <c r="G362" s="5"/>
      <c r="H362" s="5"/>
      <c r="I362" s="5"/>
      <c r="J362" s="5"/>
      <c r="K362" s="5"/>
      <c r="L362" s="5"/>
      <c r="M362" s="5"/>
      <c r="R362" s="5"/>
      <c r="S362" s="5"/>
    </row>
    <row r="363" spans="7:19" x14ac:dyDescent="0.2">
      <c r="G363" s="5"/>
      <c r="H363" s="5"/>
      <c r="I363" s="5"/>
      <c r="J363" s="5"/>
      <c r="K363" s="5"/>
      <c r="L363" s="5"/>
      <c r="M363" s="5"/>
      <c r="R363" s="5"/>
      <c r="S363" s="5"/>
    </row>
    <row r="364" spans="7:19" x14ac:dyDescent="0.2">
      <c r="G364" s="5"/>
      <c r="H364" s="5"/>
      <c r="I364" s="5"/>
      <c r="J364" s="5"/>
      <c r="K364" s="5"/>
      <c r="L364" s="5"/>
      <c r="M364" s="5"/>
      <c r="R364" s="5"/>
      <c r="S364" s="5"/>
    </row>
    <row r="365" spans="7:19" x14ac:dyDescent="0.2">
      <c r="G365" s="5"/>
      <c r="H365" s="5"/>
      <c r="I365" s="5"/>
      <c r="J365" s="5"/>
      <c r="K365" s="5"/>
      <c r="L365" s="5"/>
      <c r="M365" s="5"/>
      <c r="R365" s="5"/>
      <c r="S365" s="5"/>
    </row>
    <row r="366" spans="7:19" x14ac:dyDescent="0.2">
      <c r="G366" s="5"/>
      <c r="H366" s="5"/>
      <c r="I366" s="5"/>
      <c r="J366" s="5"/>
      <c r="K366" s="5"/>
      <c r="L366" s="5"/>
      <c r="M366" s="5"/>
      <c r="R366" s="5"/>
      <c r="S366" s="5"/>
    </row>
    <row r="367" spans="7:19" x14ac:dyDescent="0.2">
      <c r="G367" s="5"/>
      <c r="H367" s="5"/>
      <c r="I367" s="5"/>
      <c r="J367" s="5"/>
      <c r="K367" s="5"/>
      <c r="L367" s="5"/>
      <c r="M367" s="5"/>
      <c r="R367" s="5"/>
      <c r="S367" s="5"/>
    </row>
    <row r="368" spans="7:19" x14ac:dyDescent="0.2">
      <c r="G368" s="5"/>
      <c r="H368" s="5"/>
      <c r="I368" s="5"/>
      <c r="J368" s="5"/>
      <c r="K368" s="5"/>
      <c r="L368" s="5"/>
      <c r="M368" s="5"/>
      <c r="R368" s="5"/>
      <c r="S368" s="5"/>
    </row>
    <row r="369" spans="7:19" x14ac:dyDescent="0.2">
      <c r="G369" s="5"/>
      <c r="H369" s="5"/>
      <c r="I369" s="5"/>
      <c r="J369" s="5"/>
      <c r="K369" s="5"/>
      <c r="L369" s="5"/>
      <c r="M369" s="5"/>
      <c r="R369" s="5"/>
      <c r="S369" s="5"/>
    </row>
    <row r="370" spans="7:19" x14ac:dyDescent="0.2">
      <c r="G370" s="5"/>
      <c r="H370" s="5"/>
      <c r="I370" s="5"/>
      <c r="J370" s="5"/>
      <c r="K370" s="5"/>
      <c r="L370" s="5"/>
      <c r="M370" s="5"/>
      <c r="R370" s="5"/>
      <c r="S370" s="5"/>
    </row>
    <row r="371" spans="7:19" x14ac:dyDescent="0.2">
      <c r="G371" s="5"/>
      <c r="H371" s="5"/>
      <c r="I371" s="5"/>
      <c r="J371" s="5"/>
      <c r="K371" s="5"/>
      <c r="L371" s="5"/>
      <c r="M371" s="5"/>
      <c r="R371" s="5"/>
      <c r="S371" s="5"/>
    </row>
    <row r="372" spans="7:19" x14ac:dyDescent="0.2">
      <c r="G372" s="5"/>
      <c r="H372" s="5"/>
      <c r="I372" s="5"/>
      <c r="J372" s="5"/>
      <c r="K372" s="5"/>
      <c r="L372" s="5"/>
      <c r="M372" s="5"/>
      <c r="R372" s="5"/>
      <c r="S372" s="5"/>
    </row>
    <row r="373" spans="7:19" x14ac:dyDescent="0.2">
      <c r="G373" s="5"/>
      <c r="H373" s="5"/>
      <c r="I373" s="5"/>
      <c r="J373" s="5"/>
      <c r="K373" s="5"/>
      <c r="L373" s="5"/>
      <c r="M373" s="5"/>
      <c r="R373" s="5"/>
      <c r="S373" s="5"/>
    </row>
    <row r="374" spans="7:19" x14ac:dyDescent="0.2">
      <c r="G374" s="5"/>
      <c r="H374" s="5"/>
      <c r="I374" s="5"/>
      <c r="J374" s="5"/>
      <c r="K374" s="5"/>
      <c r="L374" s="5"/>
      <c r="M374" s="5"/>
      <c r="R374" s="5"/>
      <c r="S374" s="5"/>
    </row>
    <row r="375" spans="7:19" x14ac:dyDescent="0.2">
      <c r="G375" s="5"/>
      <c r="H375" s="5"/>
      <c r="I375" s="5"/>
      <c r="J375" s="5"/>
      <c r="K375" s="5"/>
      <c r="L375" s="5"/>
      <c r="M375" s="5"/>
      <c r="R375" s="5"/>
      <c r="S375" s="5"/>
    </row>
    <row r="376" spans="7:19" x14ac:dyDescent="0.2">
      <c r="G376" s="5"/>
      <c r="H376" s="5"/>
      <c r="I376" s="5"/>
      <c r="J376" s="5"/>
      <c r="K376" s="5"/>
      <c r="L376" s="5"/>
      <c r="M376" s="5"/>
      <c r="R376" s="5"/>
      <c r="S376" s="5"/>
    </row>
    <row r="377" spans="7:19" x14ac:dyDescent="0.2">
      <c r="G377" s="5"/>
      <c r="H377" s="5"/>
      <c r="I377" s="5"/>
      <c r="J377" s="5"/>
      <c r="K377" s="5"/>
      <c r="L377" s="5"/>
      <c r="M377" s="5"/>
      <c r="R377" s="5"/>
      <c r="S377" s="5"/>
    </row>
    <row r="378" spans="7:19" x14ac:dyDescent="0.2">
      <c r="G378" s="5"/>
      <c r="H378" s="5"/>
      <c r="I378" s="5"/>
      <c r="J378" s="5"/>
      <c r="K378" s="5"/>
      <c r="L378" s="5"/>
      <c r="M378" s="5"/>
      <c r="R378" s="5"/>
      <c r="S378" s="5"/>
    </row>
    <row r="379" spans="7:19" x14ac:dyDescent="0.2">
      <c r="G379" s="5"/>
      <c r="H379" s="5"/>
      <c r="I379" s="5"/>
      <c r="J379" s="5"/>
      <c r="K379" s="5"/>
      <c r="L379" s="5"/>
      <c r="M379" s="5"/>
      <c r="R379" s="5"/>
      <c r="S379" s="5"/>
    </row>
    <row r="380" spans="7:19" x14ac:dyDescent="0.2">
      <c r="G380" s="5"/>
      <c r="H380" s="5"/>
      <c r="I380" s="5"/>
      <c r="J380" s="5"/>
      <c r="K380" s="5"/>
      <c r="L380" s="5"/>
      <c r="M380" s="5"/>
      <c r="R380" s="5"/>
      <c r="S380" s="5"/>
    </row>
    <row r="381" spans="7:19" x14ac:dyDescent="0.2">
      <c r="G381" s="5"/>
      <c r="H381" s="5"/>
      <c r="I381" s="5"/>
      <c r="J381" s="5"/>
      <c r="K381" s="5"/>
      <c r="L381" s="5"/>
      <c r="M381" s="5"/>
      <c r="R381" s="5"/>
      <c r="S381" s="5"/>
    </row>
    <row r="382" spans="7:19" x14ac:dyDescent="0.2">
      <c r="G382" s="5"/>
      <c r="H382" s="5"/>
      <c r="I382" s="5"/>
      <c r="J382" s="5"/>
      <c r="K382" s="5"/>
      <c r="L382" s="5"/>
      <c r="M382" s="5"/>
      <c r="R382" s="5"/>
      <c r="S382" s="5"/>
    </row>
    <row r="383" spans="7:19" x14ac:dyDescent="0.2">
      <c r="G383" s="5"/>
      <c r="H383" s="5"/>
      <c r="I383" s="5"/>
      <c r="J383" s="5"/>
      <c r="K383" s="5"/>
      <c r="L383" s="5"/>
      <c r="M383" s="5"/>
      <c r="R383" s="5"/>
      <c r="S383" s="5"/>
    </row>
    <row r="384" spans="7:19" x14ac:dyDescent="0.2">
      <c r="G384" s="5"/>
      <c r="H384" s="5"/>
      <c r="I384" s="5"/>
      <c r="J384" s="5"/>
      <c r="K384" s="5"/>
      <c r="L384" s="5"/>
      <c r="M384" s="5"/>
      <c r="R384" s="5"/>
      <c r="S384" s="5"/>
    </row>
    <row r="385" spans="7:19" x14ac:dyDescent="0.2">
      <c r="G385" s="5"/>
      <c r="H385" s="5"/>
      <c r="I385" s="5"/>
      <c r="J385" s="5"/>
      <c r="K385" s="5"/>
      <c r="L385" s="5"/>
      <c r="M385" s="5"/>
      <c r="R385" s="5"/>
      <c r="S385" s="5"/>
    </row>
    <row r="386" spans="7:19" x14ac:dyDescent="0.2">
      <c r="G386" s="5"/>
      <c r="H386" s="5"/>
      <c r="I386" s="5"/>
      <c r="J386" s="5"/>
      <c r="K386" s="5"/>
      <c r="L386" s="5"/>
      <c r="M386" s="5"/>
      <c r="R386" s="5"/>
      <c r="S386" s="5"/>
    </row>
    <row r="387" spans="7:19" x14ac:dyDescent="0.2">
      <c r="G387" s="5"/>
      <c r="H387" s="5"/>
      <c r="I387" s="5"/>
      <c r="J387" s="5"/>
      <c r="K387" s="5"/>
      <c r="L387" s="5"/>
      <c r="M387" s="5"/>
      <c r="R387" s="5"/>
      <c r="S387" s="5"/>
    </row>
    <row r="388" spans="7:19" x14ac:dyDescent="0.2">
      <c r="G388" s="5"/>
      <c r="H388" s="5"/>
      <c r="I388" s="5"/>
      <c r="J388" s="5"/>
      <c r="K388" s="5"/>
      <c r="L388" s="5"/>
      <c r="M388" s="5"/>
      <c r="R388" s="5"/>
      <c r="S388" s="5"/>
    </row>
    <row r="389" spans="7:19" x14ac:dyDescent="0.2">
      <c r="G389" s="5"/>
      <c r="H389" s="5"/>
      <c r="I389" s="5"/>
      <c r="J389" s="5"/>
      <c r="K389" s="5"/>
      <c r="L389" s="5"/>
      <c r="M389" s="5"/>
      <c r="R389" s="5"/>
      <c r="S389" s="5"/>
    </row>
    <row r="390" spans="7:19" x14ac:dyDescent="0.2">
      <c r="G390" s="5"/>
      <c r="H390" s="5"/>
      <c r="I390" s="5"/>
      <c r="J390" s="5"/>
      <c r="K390" s="5"/>
      <c r="L390" s="5"/>
      <c r="M390" s="5"/>
      <c r="R390" s="5"/>
      <c r="S390" s="5"/>
    </row>
    <row r="391" spans="7:19" x14ac:dyDescent="0.2">
      <c r="G391" s="5"/>
      <c r="H391" s="5"/>
      <c r="I391" s="5"/>
      <c r="J391" s="5"/>
      <c r="K391" s="5"/>
      <c r="L391" s="5"/>
      <c r="M391" s="5"/>
      <c r="R391" s="5"/>
      <c r="S391" s="5"/>
    </row>
    <row r="392" spans="7:19" x14ac:dyDescent="0.2">
      <c r="G392" s="5"/>
      <c r="H392" s="5"/>
      <c r="I392" s="5"/>
      <c r="J392" s="5"/>
      <c r="K392" s="5"/>
      <c r="L392" s="5"/>
      <c r="M392" s="5"/>
      <c r="R392" s="5"/>
      <c r="S392" s="5"/>
    </row>
    <row r="393" spans="7:19" x14ac:dyDescent="0.2">
      <c r="G393" s="5"/>
      <c r="H393" s="5"/>
      <c r="I393" s="5"/>
      <c r="J393" s="5"/>
      <c r="K393" s="5"/>
      <c r="L393" s="5"/>
      <c r="M393" s="5"/>
      <c r="R393" s="5"/>
      <c r="S393" s="5"/>
    </row>
    <row r="394" spans="7:19" x14ac:dyDescent="0.2">
      <c r="G394" s="5"/>
      <c r="H394" s="5"/>
      <c r="I394" s="5"/>
      <c r="J394" s="5"/>
      <c r="K394" s="5"/>
      <c r="L394" s="5"/>
      <c r="M394" s="5"/>
      <c r="R394" s="5"/>
      <c r="S394" s="5"/>
    </row>
    <row r="395" spans="7:19" x14ac:dyDescent="0.2">
      <c r="G395" s="5"/>
      <c r="H395" s="5"/>
      <c r="I395" s="5"/>
      <c r="J395" s="5"/>
      <c r="K395" s="5"/>
      <c r="L395" s="5"/>
      <c r="M395" s="5"/>
      <c r="R395" s="5"/>
      <c r="S395" s="5"/>
    </row>
    <row r="396" spans="7:19" x14ac:dyDescent="0.2">
      <c r="G396" s="5"/>
      <c r="H396" s="5"/>
      <c r="I396" s="5"/>
      <c r="J396" s="5"/>
      <c r="K396" s="5"/>
      <c r="L396" s="5"/>
      <c r="M396" s="5"/>
      <c r="R396" s="5"/>
      <c r="S396" s="5"/>
    </row>
    <row r="397" spans="7:19" x14ac:dyDescent="0.2">
      <c r="G397" s="5"/>
      <c r="H397" s="5"/>
      <c r="I397" s="5"/>
      <c r="J397" s="5"/>
      <c r="K397" s="5"/>
      <c r="L397" s="5"/>
      <c r="M397" s="5"/>
      <c r="R397" s="5"/>
      <c r="S397" s="5"/>
    </row>
    <row r="398" spans="7:19" x14ac:dyDescent="0.2">
      <c r="G398" s="5"/>
      <c r="H398" s="5"/>
      <c r="I398" s="5"/>
      <c r="J398" s="5"/>
      <c r="K398" s="5"/>
      <c r="L398" s="5"/>
      <c r="M398" s="5"/>
      <c r="R398" s="5"/>
      <c r="S398" s="5"/>
    </row>
    <row r="399" spans="7:19" x14ac:dyDescent="0.2">
      <c r="G399" s="5"/>
      <c r="H399" s="5"/>
      <c r="I399" s="5"/>
      <c r="J399" s="5"/>
      <c r="K399" s="5"/>
      <c r="L399" s="5"/>
      <c r="M399" s="5"/>
      <c r="R399" s="5"/>
      <c r="S399" s="5"/>
    </row>
    <row r="400" spans="7:19" x14ac:dyDescent="0.2">
      <c r="G400" s="5"/>
      <c r="H400" s="5"/>
      <c r="I400" s="5"/>
      <c r="J400" s="5"/>
      <c r="K400" s="5"/>
      <c r="L400" s="5"/>
      <c r="M400" s="5"/>
      <c r="R400" s="5"/>
      <c r="S400" s="5"/>
    </row>
    <row r="401" spans="7:19" x14ac:dyDescent="0.2">
      <c r="G401" s="5"/>
      <c r="H401" s="5"/>
      <c r="I401" s="5"/>
      <c r="J401" s="5"/>
      <c r="K401" s="5"/>
      <c r="L401" s="5"/>
      <c r="M401" s="5"/>
      <c r="R401" s="5"/>
      <c r="S401" s="5"/>
    </row>
  </sheetData>
  <pageMargins left="0.7" right="0.7" top="0.75" bottom="0.75" header="0.3" footer="0.3"/>
  <pageSetup scale="56" fitToWidth="2" orientation="landscape" horizontalDpi="1200" verticalDpi="1200" r:id="rId1"/>
  <colBreaks count="1" manualBreakCount="1">
    <brk id="13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73"/>
  <sheetViews>
    <sheetView topLeftCell="A7" workbookViewId="0">
      <selection activeCell="D32" sqref="D32"/>
    </sheetView>
  </sheetViews>
  <sheetFormatPr defaultRowHeight="12.75" x14ac:dyDescent="0.2"/>
  <cols>
    <col min="1" max="1" width="3.140625" style="277" customWidth="1"/>
    <col min="2" max="2" width="35" style="279" bestFit="1" customWidth="1"/>
    <col min="3" max="7" width="13.42578125" style="279" customWidth="1"/>
    <col min="8" max="8" width="17.28515625" style="279" customWidth="1"/>
    <col min="9" max="11" width="2.7109375" style="279" customWidth="1"/>
    <col min="12" max="16384" width="9.140625" style="279"/>
  </cols>
  <sheetData>
    <row r="5" spans="1:11" ht="26.25" x14ac:dyDescent="0.4">
      <c r="B5" s="878" t="s">
        <v>94</v>
      </c>
      <c r="C5" s="878"/>
      <c r="D5" s="878"/>
      <c r="E5" s="878"/>
      <c r="F5" s="878"/>
      <c r="G5" s="878"/>
      <c r="H5" s="278"/>
    </row>
    <row r="6" spans="1:11" ht="26.25" x14ac:dyDescent="0.4">
      <c r="B6" s="278"/>
      <c r="C6" s="278"/>
      <c r="D6" s="278"/>
      <c r="E6" s="278"/>
      <c r="F6" s="278"/>
      <c r="G6" s="278"/>
      <c r="H6" s="278"/>
    </row>
    <row r="7" spans="1:11" x14ac:dyDescent="0.2">
      <c r="C7" s="280"/>
      <c r="D7" s="280"/>
      <c r="E7" s="280"/>
      <c r="F7" s="280"/>
      <c r="G7" s="280"/>
      <c r="H7" s="280"/>
    </row>
    <row r="8" spans="1:11" x14ac:dyDescent="0.2">
      <c r="C8" s="280" t="s">
        <v>0</v>
      </c>
      <c r="D8" s="280" t="s">
        <v>1</v>
      </c>
      <c r="E8" s="280" t="s">
        <v>205</v>
      </c>
      <c r="F8" s="280" t="s">
        <v>204</v>
      </c>
      <c r="G8" s="280" t="s">
        <v>2</v>
      </c>
      <c r="H8" s="280"/>
    </row>
    <row r="9" spans="1:11" x14ac:dyDescent="0.2">
      <c r="E9" s="641"/>
      <c r="F9" s="454"/>
      <c r="G9" s="413" t="s">
        <v>293</v>
      </c>
      <c r="H9" s="414"/>
      <c r="I9" s="415"/>
      <c r="J9" s="415"/>
      <c r="K9" s="415"/>
    </row>
    <row r="10" spans="1:11" s="280" customFormat="1" x14ac:dyDescent="0.2">
      <c r="C10" s="452"/>
      <c r="D10" s="642" t="s">
        <v>294</v>
      </c>
      <c r="E10" s="453"/>
      <c r="F10" s="416" t="s">
        <v>246</v>
      </c>
      <c r="G10" s="417" t="s">
        <v>246</v>
      </c>
      <c r="H10" s="414"/>
      <c r="I10" s="418"/>
      <c r="J10" s="418"/>
      <c r="K10" s="418"/>
    </row>
    <row r="11" spans="1:11" x14ac:dyDescent="0.2">
      <c r="C11" s="318">
        <v>41639</v>
      </c>
      <c r="D11" s="318">
        <v>42004</v>
      </c>
      <c r="E11" s="318">
        <v>42369</v>
      </c>
      <c r="F11" s="281">
        <v>42735</v>
      </c>
      <c r="G11" s="419">
        <v>43100</v>
      </c>
      <c r="H11" s="420"/>
      <c r="I11" s="415"/>
      <c r="J11" s="415"/>
      <c r="K11" s="415"/>
    </row>
    <row r="12" spans="1:11" s="282" customFormat="1" x14ac:dyDescent="0.2">
      <c r="C12" s="879" t="s">
        <v>235</v>
      </c>
      <c r="D12" s="880"/>
      <c r="E12" s="880"/>
      <c r="F12" s="421" t="s">
        <v>295</v>
      </c>
      <c r="G12" s="421" t="s">
        <v>295</v>
      </c>
      <c r="H12" s="414"/>
      <c r="I12" s="422"/>
      <c r="J12" s="422"/>
      <c r="K12" s="422"/>
    </row>
    <row r="13" spans="1:11" x14ac:dyDescent="0.2">
      <c r="B13" s="283" t="s">
        <v>94</v>
      </c>
      <c r="C13" s="284"/>
      <c r="D13" s="284"/>
      <c r="E13" s="284"/>
      <c r="F13" s="423"/>
      <c r="G13" s="423"/>
      <c r="H13" s="423"/>
      <c r="I13" s="415"/>
      <c r="J13" s="415"/>
      <c r="K13" s="415"/>
    </row>
    <row r="14" spans="1:11" x14ac:dyDescent="0.2">
      <c r="A14" s="280">
        <v>1</v>
      </c>
      <c r="B14" s="285" t="s">
        <v>296</v>
      </c>
      <c r="C14" s="286">
        <v>-761775981.16999972</v>
      </c>
      <c r="D14" s="286">
        <v>-744286183.31999981</v>
      </c>
      <c r="E14" s="286">
        <v>-779292414.04999983</v>
      </c>
      <c r="F14" s="286">
        <v>-811193246.86999977</v>
      </c>
      <c r="G14" s="286">
        <v>-851860409.04718363</v>
      </c>
      <c r="H14" s="424"/>
      <c r="I14" s="415"/>
      <c r="J14" s="415"/>
      <c r="K14" s="415"/>
    </row>
    <row r="15" spans="1:11" x14ac:dyDescent="0.2">
      <c r="A15" s="280">
        <v>2</v>
      </c>
      <c r="B15" s="285" t="s">
        <v>230</v>
      </c>
      <c r="C15" s="286">
        <v>15194515.880000001</v>
      </c>
      <c r="D15" s="286">
        <v>12409574.74</v>
      </c>
      <c r="E15" s="286">
        <v>20536384.940000001</v>
      </c>
      <c r="F15" s="286">
        <v>16594770.24</v>
      </c>
      <c r="G15" s="286">
        <v>22911179.41</v>
      </c>
      <c r="H15" s="424"/>
      <c r="I15" s="415"/>
      <c r="J15" s="415"/>
      <c r="K15" s="415"/>
    </row>
    <row r="16" spans="1:11" x14ac:dyDescent="0.2">
      <c r="A16" s="280">
        <v>3</v>
      </c>
      <c r="B16" s="285" t="s">
        <v>297</v>
      </c>
      <c r="C16" s="286">
        <v>-111102.34</v>
      </c>
      <c r="D16" s="286">
        <v>-81234.81</v>
      </c>
      <c r="E16" s="286">
        <v>-747647.04999999993</v>
      </c>
      <c r="F16" s="286">
        <v>0</v>
      </c>
      <c r="G16" s="286">
        <v>0</v>
      </c>
      <c r="H16" s="424"/>
      <c r="I16" s="415"/>
      <c r="J16" s="415"/>
      <c r="K16" s="415"/>
    </row>
    <row r="17" spans="1:11" x14ac:dyDescent="0.2">
      <c r="A17" s="280">
        <v>4</v>
      </c>
      <c r="B17" s="285" t="s">
        <v>247</v>
      </c>
      <c r="C17" s="286">
        <v>0</v>
      </c>
      <c r="D17" s="286">
        <v>0</v>
      </c>
      <c r="E17" s="286">
        <v>-3853095.71</v>
      </c>
      <c r="F17" s="286">
        <v>0</v>
      </c>
      <c r="G17" s="286">
        <v>0</v>
      </c>
      <c r="H17" s="424"/>
      <c r="I17" s="415"/>
      <c r="J17" s="415"/>
      <c r="K17" s="415"/>
    </row>
    <row r="18" spans="1:11" x14ac:dyDescent="0.2">
      <c r="A18" s="280">
        <v>5</v>
      </c>
      <c r="B18" s="285" t="s">
        <v>298</v>
      </c>
      <c r="C18" s="286">
        <v>55</v>
      </c>
      <c r="D18" s="286">
        <v>133901.13</v>
      </c>
      <c r="E18" s="286">
        <v>5218.1900000000005</v>
      </c>
      <c r="F18" s="286">
        <v>0</v>
      </c>
      <c r="G18" s="286">
        <v>0</v>
      </c>
      <c r="H18" s="424"/>
      <c r="I18" s="415"/>
      <c r="J18" s="415"/>
      <c r="K18" s="415"/>
    </row>
    <row r="19" spans="1:11" x14ac:dyDescent="0.2">
      <c r="A19" s="280">
        <v>6</v>
      </c>
      <c r="B19" s="285" t="s">
        <v>299</v>
      </c>
      <c r="C19" s="286">
        <v>0</v>
      </c>
      <c r="D19" s="286">
        <v>-5947.2</v>
      </c>
      <c r="E19" s="286">
        <v>-18036.330000000002</v>
      </c>
      <c r="F19" s="286">
        <v>0</v>
      </c>
      <c r="G19" s="286">
        <v>0</v>
      </c>
      <c r="H19" s="424"/>
      <c r="I19" s="415"/>
      <c r="J19" s="415"/>
      <c r="K19" s="415"/>
    </row>
    <row r="20" spans="1:11" x14ac:dyDescent="0.2">
      <c r="A20" s="280">
        <v>7</v>
      </c>
      <c r="B20" s="285" t="s">
        <v>300</v>
      </c>
      <c r="C20" s="286">
        <v>-266592.27</v>
      </c>
      <c r="D20" s="286">
        <v>-860654.6</v>
      </c>
      <c r="E20" s="286">
        <v>-445427.23</v>
      </c>
      <c r="F20" s="286">
        <v>-542125.20853416319</v>
      </c>
      <c r="G20" s="286">
        <v>-854743.2206804473</v>
      </c>
      <c r="H20" s="424"/>
      <c r="I20" s="415"/>
      <c r="J20" s="415"/>
      <c r="K20" s="415"/>
    </row>
    <row r="21" spans="1:11" x14ac:dyDescent="0.2">
      <c r="A21" s="280">
        <v>8</v>
      </c>
      <c r="B21" s="285" t="s">
        <v>301</v>
      </c>
      <c r="C21" s="286">
        <v>3901140.06</v>
      </c>
      <c r="D21" s="286">
        <v>3397062.02</v>
      </c>
      <c r="E21" s="286">
        <v>3921990.63</v>
      </c>
      <c r="F21" s="286">
        <v>3867774.8382212482</v>
      </c>
      <c r="G21" s="286">
        <v>5173589.7316257525</v>
      </c>
      <c r="H21" s="424"/>
      <c r="I21" s="415"/>
      <c r="J21" s="415"/>
      <c r="K21" s="415"/>
    </row>
    <row r="22" spans="1:11" x14ac:dyDescent="0.2">
      <c r="A22" s="280">
        <v>9</v>
      </c>
      <c r="B22" s="285" t="s">
        <v>302</v>
      </c>
      <c r="C22" s="286">
        <v>-49683324.720000006</v>
      </c>
      <c r="D22" s="286">
        <v>-53526546.050000004</v>
      </c>
      <c r="E22" s="286">
        <v>-55107902.289999999</v>
      </c>
      <c r="F22" s="286">
        <v>-62656233.801882558</v>
      </c>
      <c r="G22" s="286">
        <v>-70052557.120085835</v>
      </c>
      <c r="H22" s="424"/>
      <c r="I22" s="415"/>
      <c r="J22" s="415"/>
      <c r="K22" s="415"/>
    </row>
    <row r="23" spans="1:11" x14ac:dyDescent="0.2">
      <c r="A23" s="280">
        <v>10</v>
      </c>
      <c r="B23" s="285" t="s">
        <v>303</v>
      </c>
      <c r="C23" s="286">
        <v>-4234763.76</v>
      </c>
      <c r="D23" s="286">
        <v>-4472430.96</v>
      </c>
      <c r="E23" s="286">
        <v>-4682399.97</v>
      </c>
      <c r="F23" s="286">
        <v>-5301974.2497815611</v>
      </c>
      <c r="G23" s="286">
        <v>-5641238.1250543864</v>
      </c>
      <c r="H23" s="425"/>
      <c r="I23" s="415"/>
      <c r="J23" s="415"/>
      <c r="K23" s="415"/>
    </row>
    <row r="24" spans="1:11" x14ac:dyDescent="0.2">
      <c r="A24" s="280">
        <v>11</v>
      </c>
      <c r="B24" s="643" t="s">
        <v>655</v>
      </c>
      <c r="C24" s="286">
        <v>52689870</v>
      </c>
      <c r="D24" s="286">
        <v>8000045</v>
      </c>
      <c r="E24" s="286">
        <v>8490082</v>
      </c>
      <c r="F24" s="286">
        <v>7370626.0047931783</v>
      </c>
      <c r="G24" s="286">
        <v>6314756.1927711507</v>
      </c>
      <c r="H24" s="424"/>
      <c r="I24" s="415"/>
      <c r="J24" s="415"/>
      <c r="K24" s="415"/>
    </row>
    <row r="25" spans="1:11" x14ac:dyDescent="0.2">
      <c r="A25" s="280">
        <v>12</v>
      </c>
      <c r="B25" s="285" t="s">
        <v>304</v>
      </c>
      <c r="C25" s="835">
        <f>SUM(C14:C24)</f>
        <v>-744286183.31999981</v>
      </c>
      <c r="D25" s="835">
        <f t="shared" ref="D25:F25" si="0">SUM(D14:D24)</f>
        <v>-779292414.04999983</v>
      </c>
      <c r="E25" s="835">
        <f t="shared" si="0"/>
        <v>-811193246.86999977</v>
      </c>
      <c r="F25" s="835">
        <f t="shared" si="0"/>
        <v>-851860409.04718363</v>
      </c>
      <c r="G25" s="835">
        <f>SUM(G14:G24)</f>
        <v>-894009422.17860734</v>
      </c>
      <c r="H25" s="425"/>
      <c r="I25" s="415"/>
      <c r="J25" s="415"/>
      <c r="K25" s="415"/>
    </row>
    <row r="26" spans="1:11" x14ac:dyDescent="0.2">
      <c r="A26" s="280"/>
      <c r="B26" s="285"/>
      <c r="C26" s="286"/>
      <c r="D26" s="286"/>
      <c r="E26" s="286"/>
      <c r="F26" s="424"/>
      <c r="G26" s="424"/>
      <c r="H26" s="424"/>
      <c r="I26" s="415"/>
      <c r="J26" s="415"/>
      <c r="K26" s="415"/>
    </row>
    <row r="27" spans="1:11" x14ac:dyDescent="0.2">
      <c r="A27" s="280">
        <v>13</v>
      </c>
      <c r="B27" s="643" t="s">
        <v>751</v>
      </c>
      <c r="C27" s="286">
        <v>-52689870</v>
      </c>
      <c r="D27" s="286">
        <v>-60689915</v>
      </c>
      <c r="E27" s="286">
        <v>-69179997</v>
      </c>
      <c r="F27" s="286">
        <v>-76550623.004793182</v>
      </c>
      <c r="G27" s="286">
        <v>-82865379.197564334</v>
      </c>
      <c r="H27" s="424"/>
      <c r="I27" s="415"/>
      <c r="J27" s="415"/>
      <c r="K27" s="415"/>
    </row>
    <row r="28" spans="1:11" x14ac:dyDescent="0.2">
      <c r="D28" s="286"/>
      <c r="F28" s="415"/>
      <c r="G28" s="424"/>
      <c r="H28" s="415"/>
      <c r="I28" s="415"/>
      <c r="J28" s="415"/>
      <c r="K28" s="415"/>
    </row>
    <row r="29" spans="1:11" ht="13.5" thickBot="1" x14ac:dyDescent="0.25">
      <c r="A29" s="277">
        <f>+A27+1</f>
        <v>14</v>
      </c>
      <c r="B29" s="833" t="s">
        <v>28</v>
      </c>
      <c r="C29" s="834">
        <f>+C25+C27</f>
        <v>-796976053.31999981</v>
      </c>
      <c r="D29" s="834">
        <f t="shared" ref="D29:G29" si="1">+D25+D27</f>
        <v>-839982329.04999983</v>
      </c>
      <c r="E29" s="834">
        <f t="shared" si="1"/>
        <v>-880373243.86999977</v>
      </c>
      <c r="F29" s="834">
        <f t="shared" si="1"/>
        <v>-928411032.0519768</v>
      </c>
      <c r="G29" s="834">
        <f t="shared" si="1"/>
        <v>-976874801.37617171</v>
      </c>
      <c r="H29" s="415"/>
      <c r="I29" s="415"/>
      <c r="J29" s="415"/>
      <c r="K29" s="415"/>
    </row>
    <row r="30" spans="1:11" ht="13.5" thickTop="1" x14ac:dyDescent="0.2">
      <c r="B30" s="287"/>
      <c r="F30" s="415"/>
      <c r="G30" s="415"/>
      <c r="H30" s="415"/>
      <c r="I30" s="415"/>
      <c r="J30" s="415"/>
      <c r="K30" s="415"/>
    </row>
    <row r="31" spans="1:11" x14ac:dyDescent="0.2">
      <c r="F31" s="424"/>
      <c r="G31" s="415"/>
      <c r="H31" s="415"/>
      <c r="I31" s="415"/>
      <c r="J31" s="415"/>
      <c r="K31" s="415"/>
    </row>
    <row r="32" spans="1:11" x14ac:dyDescent="0.2">
      <c r="E32" s="415"/>
      <c r="F32" s="415"/>
      <c r="G32" s="415"/>
      <c r="H32" s="415"/>
      <c r="I32" s="415"/>
      <c r="J32" s="415"/>
      <c r="K32" s="415"/>
    </row>
    <row r="33" spans="6:11" x14ac:dyDescent="0.2">
      <c r="F33" s="415"/>
      <c r="G33" s="415"/>
      <c r="H33" s="415"/>
      <c r="I33" s="415"/>
      <c r="J33" s="415"/>
      <c r="K33" s="415"/>
    </row>
    <row r="34" spans="6:11" x14ac:dyDescent="0.2">
      <c r="F34" s="415"/>
      <c r="G34" s="415"/>
      <c r="H34" s="415"/>
      <c r="I34" s="415"/>
      <c r="J34" s="415"/>
      <c r="K34" s="415"/>
    </row>
    <row r="35" spans="6:11" ht="123" customHeight="1" x14ac:dyDescent="0.2">
      <c r="F35" s="415"/>
      <c r="G35" s="415"/>
      <c r="H35" s="415"/>
      <c r="I35" s="426"/>
      <c r="J35" s="426"/>
      <c r="K35" s="426"/>
    </row>
    <row r="36" spans="6:11" x14ac:dyDescent="0.2">
      <c r="F36" s="415"/>
      <c r="G36" s="415"/>
      <c r="H36" s="415"/>
      <c r="I36" s="415"/>
      <c r="J36" s="415"/>
      <c r="K36" s="415"/>
    </row>
    <row r="37" spans="6:11" x14ac:dyDescent="0.2">
      <c r="F37" s="415"/>
      <c r="G37" s="415"/>
      <c r="H37" s="415"/>
      <c r="I37" s="415"/>
      <c r="J37" s="415"/>
      <c r="K37" s="415"/>
    </row>
    <row r="38" spans="6:11" x14ac:dyDescent="0.2">
      <c r="F38" s="415"/>
      <c r="G38" s="415"/>
      <c r="H38" s="415"/>
      <c r="I38" s="415"/>
      <c r="J38" s="415"/>
      <c r="K38" s="415"/>
    </row>
    <row r="39" spans="6:11" x14ac:dyDescent="0.2">
      <c r="F39" s="415"/>
      <c r="G39" s="415"/>
      <c r="H39" s="415"/>
      <c r="I39" s="415"/>
      <c r="J39" s="415"/>
      <c r="K39" s="415"/>
    </row>
    <row r="40" spans="6:11" x14ac:dyDescent="0.2">
      <c r="F40" s="415"/>
      <c r="G40" s="415"/>
      <c r="H40" s="415"/>
      <c r="I40" s="415"/>
      <c r="J40" s="415"/>
      <c r="K40" s="415"/>
    </row>
    <row r="41" spans="6:11" x14ac:dyDescent="0.2">
      <c r="F41" s="415"/>
      <c r="G41" s="415"/>
      <c r="H41" s="415"/>
      <c r="I41" s="415"/>
      <c r="J41" s="415"/>
      <c r="K41" s="415"/>
    </row>
    <row r="42" spans="6:11" x14ac:dyDescent="0.2">
      <c r="F42" s="415"/>
      <c r="G42" s="415"/>
      <c r="H42" s="415"/>
      <c r="I42" s="415"/>
      <c r="J42" s="415"/>
      <c r="K42" s="415"/>
    </row>
    <row r="43" spans="6:11" x14ac:dyDescent="0.2">
      <c r="F43" s="415"/>
      <c r="G43" s="415"/>
      <c r="H43" s="415"/>
      <c r="I43" s="415"/>
      <c r="J43" s="415"/>
      <c r="K43" s="415"/>
    </row>
    <row r="44" spans="6:11" x14ac:dyDescent="0.2">
      <c r="F44" s="415"/>
      <c r="G44" s="415"/>
      <c r="H44" s="415"/>
      <c r="I44" s="415"/>
      <c r="J44" s="415"/>
      <c r="K44" s="415"/>
    </row>
    <row r="45" spans="6:11" x14ac:dyDescent="0.2">
      <c r="F45" s="415"/>
      <c r="G45" s="415"/>
      <c r="H45" s="415"/>
      <c r="I45" s="415"/>
      <c r="J45" s="415"/>
      <c r="K45" s="415"/>
    </row>
    <row r="46" spans="6:11" x14ac:dyDescent="0.2">
      <c r="F46" s="415"/>
      <c r="G46" s="415"/>
      <c r="H46" s="415"/>
      <c r="I46" s="415"/>
      <c r="J46" s="415"/>
      <c r="K46" s="415"/>
    </row>
    <row r="47" spans="6:11" x14ac:dyDescent="0.2">
      <c r="F47" s="415"/>
      <c r="G47" s="415"/>
      <c r="H47" s="415"/>
      <c r="I47" s="415"/>
      <c r="J47" s="415"/>
      <c r="K47" s="415"/>
    </row>
    <row r="48" spans="6:11" x14ac:dyDescent="0.2">
      <c r="F48" s="415"/>
      <c r="G48" s="415"/>
      <c r="H48" s="415"/>
      <c r="I48" s="415"/>
      <c r="J48" s="415"/>
      <c r="K48" s="415"/>
    </row>
    <row r="49" spans="6:11" x14ac:dyDescent="0.2">
      <c r="F49" s="415"/>
      <c r="G49" s="415"/>
      <c r="H49" s="415"/>
      <c r="I49" s="415"/>
      <c r="J49" s="415"/>
      <c r="K49" s="415"/>
    </row>
    <row r="50" spans="6:11" x14ac:dyDescent="0.2">
      <c r="F50" s="415"/>
      <c r="G50" s="415"/>
      <c r="H50" s="415"/>
      <c r="I50" s="415"/>
      <c r="J50" s="415"/>
      <c r="K50" s="415"/>
    </row>
    <row r="51" spans="6:11" x14ac:dyDescent="0.2">
      <c r="F51" s="415"/>
      <c r="G51" s="415"/>
      <c r="H51" s="415"/>
      <c r="I51" s="415"/>
      <c r="J51" s="415"/>
      <c r="K51" s="415"/>
    </row>
    <row r="52" spans="6:11" x14ac:dyDescent="0.2">
      <c r="F52" s="415"/>
      <c r="G52" s="415"/>
      <c r="H52" s="415"/>
      <c r="I52" s="415"/>
      <c r="J52" s="415"/>
      <c r="K52" s="415"/>
    </row>
    <row r="53" spans="6:11" x14ac:dyDescent="0.2">
      <c r="F53" s="415"/>
      <c r="G53" s="415"/>
      <c r="H53" s="415"/>
      <c r="I53" s="415"/>
      <c r="J53" s="415"/>
      <c r="K53" s="415"/>
    </row>
    <row r="54" spans="6:11" x14ac:dyDescent="0.2">
      <c r="F54" s="415"/>
      <c r="G54" s="415"/>
      <c r="H54" s="415"/>
      <c r="I54" s="415"/>
      <c r="J54" s="415"/>
      <c r="K54" s="415"/>
    </row>
    <row r="55" spans="6:11" x14ac:dyDescent="0.2">
      <c r="F55" s="415"/>
      <c r="G55" s="415"/>
      <c r="H55" s="415"/>
      <c r="I55" s="415"/>
      <c r="J55" s="415"/>
      <c r="K55" s="415"/>
    </row>
    <row r="56" spans="6:11" x14ac:dyDescent="0.2">
      <c r="F56" s="415"/>
      <c r="G56" s="415"/>
      <c r="H56" s="415"/>
      <c r="I56" s="415"/>
      <c r="J56" s="415"/>
      <c r="K56" s="415"/>
    </row>
    <row r="57" spans="6:11" x14ac:dyDescent="0.2">
      <c r="F57" s="415"/>
      <c r="G57" s="415"/>
      <c r="H57" s="415"/>
      <c r="I57" s="415"/>
      <c r="J57" s="415"/>
      <c r="K57" s="415"/>
    </row>
    <row r="58" spans="6:11" x14ac:dyDescent="0.2">
      <c r="F58" s="415"/>
      <c r="G58" s="415"/>
      <c r="H58" s="415"/>
      <c r="I58" s="415"/>
      <c r="J58" s="415"/>
      <c r="K58" s="415"/>
    </row>
    <row r="59" spans="6:11" x14ac:dyDescent="0.2">
      <c r="F59" s="415"/>
      <c r="G59" s="415"/>
      <c r="H59" s="415"/>
      <c r="I59" s="415"/>
      <c r="J59" s="415"/>
      <c r="K59" s="415"/>
    </row>
    <row r="60" spans="6:11" x14ac:dyDescent="0.2">
      <c r="F60" s="415"/>
      <c r="G60" s="415"/>
      <c r="H60" s="415"/>
      <c r="I60" s="415"/>
      <c r="J60" s="415"/>
      <c r="K60" s="415"/>
    </row>
    <row r="61" spans="6:11" x14ac:dyDescent="0.2">
      <c r="F61" s="415"/>
      <c r="G61" s="415"/>
      <c r="H61" s="415"/>
      <c r="I61" s="415"/>
      <c r="J61" s="415"/>
      <c r="K61" s="415"/>
    </row>
    <row r="62" spans="6:11" x14ac:dyDescent="0.2">
      <c r="F62" s="415"/>
      <c r="G62" s="415"/>
      <c r="H62" s="415"/>
      <c r="I62" s="415"/>
      <c r="J62" s="415"/>
      <c r="K62" s="415"/>
    </row>
    <row r="63" spans="6:11" x14ac:dyDescent="0.2">
      <c r="F63" s="415"/>
      <c r="G63" s="415"/>
      <c r="H63" s="415"/>
      <c r="I63" s="415"/>
      <c r="J63" s="415"/>
      <c r="K63" s="415"/>
    </row>
    <row r="64" spans="6:11" x14ac:dyDescent="0.2">
      <c r="F64" s="415"/>
      <c r="G64" s="415"/>
      <c r="H64" s="415"/>
      <c r="I64" s="415"/>
      <c r="J64" s="415"/>
      <c r="K64" s="415"/>
    </row>
    <row r="65" spans="6:11" x14ac:dyDescent="0.2">
      <c r="F65" s="415"/>
      <c r="G65" s="415"/>
      <c r="H65" s="415"/>
      <c r="I65" s="415"/>
      <c r="J65" s="415"/>
      <c r="K65" s="415"/>
    </row>
    <row r="66" spans="6:11" x14ac:dyDescent="0.2">
      <c r="F66" s="415"/>
      <c r="G66" s="415"/>
      <c r="H66" s="415"/>
      <c r="I66" s="415"/>
      <c r="J66" s="415"/>
      <c r="K66" s="415"/>
    </row>
    <row r="67" spans="6:11" x14ac:dyDescent="0.2">
      <c r="F67" s="415"/>
      <c r="G67" s="415"/>
      <c r="H67" s="415"/>
      <c r="I67" s="415"/>
      <c r="J67" s="415"/>
      <c r="K67" s="415"/>
    </row>
    <row r="68" spans="6:11" x14ac:dyDescent="0.2">
      <c r="F68" s="415"/>
      <c r="G68" s="415"/>
      <c r="H68" s="415"/>
      <c r="I68" s="415"/>
      <c r="J68" s="415"/>
      <c r="K68" s="415"/>
    </row>
    <row r="69" spans="6:11" x14ac:dyDescent="0.2">
      <c r="F69" s="415"/>
      <c r="G69" s="415"/>
      <c r="H69" s="415"/>
      <c r="I69" s="415"/>
      <c r="J69" s="415"/>
      <c r="K69" s="415"/>
    </row>
    <row r="70" spans="6:11" x14ac:dyDescent="0.2">
      <c r="F70" s="415"/>
      <c r="G70" s="415"/>
      <c r="H70" s="415"/>
      <c r="I70" s="415"/>
      <c r="J70" s="415"/>
      <c r="K70" s="415"/>
    </row>
    <row r="71" spans="6:11" x14ac:dyDescent="0.2">
      <c r="F71" s="415"/>
      <c r="G71" s="415"/>
      <c r="H71" s="415"/>
      <c r="I71" s="415"/>
      <c r="J71" s="415"/>
      <c r="K71" s="415"/>
    </row>
    <row r="72" spans="6:11" x14ac:dyDescent="0.2">
      <c r="F72" s="415"/>
      <c r="G72" s="415"/>
      <c r="H72" s="415"/>
      <c r="I72" s="415"/>
      <c r="J72" s="415"/>
      <c r="K72" s="415"/>
    </row>
    <row r="73" spans="6:11" x14ac:dyDescent="0.2">
      <c r="F73" s="415"/>
      <c r="G73" s="415"/>
      <c r="H73" s="415"/>
      <c r="I73" s="415"/>
      <c r="J73" s="415"/>
      <c r="K73" s="415"/>
    </row>
  </sheetData>
  <mergeCells count="2">
    <mergeCell ref="B5:G5"/>
    <mergeCell ref="C12:E12"/>
  </mergeCells>
  <pageMargins left="2" right="0.45" top="0.56999999999999995" bottom="0.55000000000000004" header="0.17" footer="0.17"/>
  <pageSetup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71"/>
  <sheetViews>
    <sheetView workbookViewId="0">
      <selection activeCell="I22" sqref="I22"/>
    </sheetView>
  </sheetViews>
  <sheetFormatPr defaultColWidth="12.5703125" defaultRowHeight="12.75" x14ac:dyDescent="0.2"/>
  <cols>
    <col min="1" max="1" width="4.7109375" style="288" customWidth="1"/>
    <col min="2" max="2" width="49.85546875" style="288" customWidth="1"/>
    <col min="3" max="3" width="13" style="288" bestFit="1" customWidth="1"/>
    <col min="4" max="4" width="12.7109375" style="288" bestFit="1" customWidth="1"/>
    <col min="5" max="5" width="13.42578125" style="288" bestFit="1" customWidth="1"/>
    <col min="6" max="9" width="13" style="288" customWidth="1"/>
    <col min="10" max="10" width="2.5703125" style="288" bestFit="1" customWidth="1"/>
    <col min="11" max="13" width="2.85546875" style="288" customWidth="1"/>
    <col min="14" max="16384" width="12.5703125" style="288"/>
  </cols>
  <sheetData>
    <row r="5" spans="1:11" ht="18" x14ac:dyDescent="0.25">
      <c r="A5" s="412"/>
      <c r="B5" s="881" t="s">
        <v>307</v>
      </c>
      <c r="C5" s="881"/>
      <c r="D5" s="881"/>
      <c r="E5" s="881"/>
      <c r="F5" s="881"/>
      <c r="G5" s="625"/>
      <c r="H5" s="625"/>
      <c r="I5" s="625"/>
      <c r="J5"/>
    </row>
    <row r="6" spans="1:11" ht="26.25" x14ac:dyDescent="0.4">
      <c r="A6" s="412"/>
      <c r="B6" s="429"/>
      <c r="C6" s="35"/>
      <c r="D6" s="8"/>
      <c r="E6" s="8"/>
      <c r="F6" s="8"/>
      <c r="G6" s="8"/>
      <c r="H6" s="8"/>
      <c r="I6" s="8"/>
      <c r="J6"/>
    </row>
    <row r="7" spans="1:11" ht="26.25" x14ac:dyDescent="0.4">
      <c r="A7" s="412"/>
      <c r="B7" s="429"/>
      <c r="C7" s="35"/>
      <c r="D7" s="8"/>
      <c r="E7" s="8"/>
      <c r="F7" s="8"/>
      <c r="G7" s="8"/>
      <c r="H7" s="8"/>
      <c r="I7" s="8"/>
      <c r="J7"/>
    </row>
    <row r="8" spans="1:11" x14ac:dyDescent="0.2">
      <c r="A8" s="412"/>
      <c r="B8" s="412"/>
      <c r="C8" s="430" t="s">
        <v>0</v>
      </c>
      <c r="D8" s="431" t="s">
        <v>1</v>
      </c>
      <c r="E8" s="430" t="s">
        <v>205</v>
      </c>
      <c r="F8" s="430" t="s">
        <v>204</v>
      </c>
      <c r="G8" s="430" t="s">
        <v>2</v>
      </c>
      <c r="H8" s="430" t="s">
        <v>208</v>
      </c>
      <c r="I8" s="430" t="s">
        <v>209</v>
      </c>
      <c r="J8"/>
    </row>
    <row r="9" spans="1:11" x14ac:dyDescent="0.2">
      <c r="A9" s="412"/>
      <c r="B9" s="412"/>
      <c r="C9" s="289">
        <v>2011</v>
      </c>
      <c r="D9" s="289">
        <v>2012</v>
      </c>
      <c r="E9" s="289">
        <v>2013</v>
      </c>
      <c r="F9" s="289">
        <v>2014</v>
      </c>
      <c r="G9" s="289">
        <v>2015</v>
      </c>
      <c r="H9" s="634">
        <v>2016</v>
      </c>
      <c r="I9" s="634">
        <v>2017</v>
      </c>
      <c r="J9"/>
      <c r="K9" s="412"/>
    </row>
    <row r="10" spans="1:11" x14ac:dyDescent="0.2">
      <c r="A10" s="638"/>
      <c r="B10" s="412"/>
      <c r="C10" s="432"/>
      <c r="D10" s="432"/>
      <c r="E10" s="432"/>
      <c r="F10" s="432"/>
      <c r="G10" s="432"/>
      <c r="H10" s="632"/>
      <c r="I10" s="632"/>
      <c r="J10"/>
      <c r="K10" s="412"/>
    </row>
    <row r="11" spans="1:11" x14ac:dyDescent="0.2">
      <c r="A11" s="633">
        <v>1</v>
      </c>
      <c r="B11" s="433" t="s">
        <v>488</v>
      </c>
      <c r="C11" s="446">
        <v>-47729691.399999999</v>
      </c>
      <c r="D11" s="446">
        <f>+C17</f>
        <v>-27867003.799999997</v>
      </c>
      <c r="E11" s="446">
        <f t="shared" ref="E11:I11" si="0">+D17</f>
        <v>-24439159.129999995</v>
      </c>
      <c r="F11" s="446">
        <f t="shared" si="0"/>
        <v>-29131278.079999994</v>
      </c>
      <c r="G11" s="446">
        <f t="shared" si="0"/>
        <v>-31556631.579999994</v>
      </c>
      <c r="H11" s="446">
        <f t="shared" si="0"/>
        <v>-24527224.149999995</v>
      </c>
      <c r="I11" s="446">
        <f t="shared" si="0"/>
        <v>-19027224.149999995</v>
      </c>
      <c r="J11"/>
      <c r="K11" s="412"/>
    </row>
    <row r="12" spans="1:11" x14ac:dyDescent="0.2">
      <c r="A12" s="633">
        <v>2</v>
      </c>
      <c r="B12" s="638" t="s">
        <v>656</v>
      </c>
      <c r="C12" s="446">
        <v>-5724187.54</v>
      </c>
      <c r="D12" s="446">
        <v>-11250553.210000001</v>
      </c>
      <c r="E12" s="446">
        <v>-13841326</v>
      </c>
      <c r="F12" s="446">
        <v>-3757777</v>
      </c>
      <c r="G12" s="446">
        <v>0</v>
      </c>
      <c r="H12" s="446">
        <v>0</v>
      </c>
      <c r="I12" s="446">
        <v>0</v>
      </c>
      <c r="J12" t="s">
        <v>180</v>
      </c>
      <c r="K12" s="412"/>
    </row>
    <row r="13" spans="1:11" x14ac:dyDescent="0.2">
      <c r="A13" s="633">
        <v>3</v>
      </c>
      <c r="B13" s="433" t="s">
        <v>489</v>
      </c>
      <c r="C13" s="446">
        <v>3993254.9299999997</v>
      </c>
      <c r="D13" s="446">
        <v>4911523.6000000006</v>
      </c>
      <c r="E13" s="446">
        <v>3232317</v>
      </c>
      <c r="F13" s="446">
        <v>3883690</v>
      </c>
      <c r="G13" s="446">
        <v>4431816</v>
      </c>
      <c r="H13" s="446">
        <v>4000000</v>
      </c>
      <c r="I13" s="446">
        <v>4000000</v>
      </c>
      <c r="J13" t="s">
        <v>181</v>
      </c>
      <c r="K13" s="412"/>
    </row>
    <row r="14" spans="1:11" x14ac:dyDescent="0.2">
      <c r="A14" s="633">
        <v>4</v>
      </c>
      <c r="B14" s="433" t="s">
        <v>490</v>
      </c>
      <c r="C14" s="446">
        <v>20606955.210000001</v>
      </c>
      <c r="D14" s="446">
        <v>10051302.98</v>
      </c>
      <c r="E14" s="446">
        <v>4385546</v>
      </c>
      <c r="F14" s="446">
        <v>-150537</v>
      </c>
      <c r="G14" s="446">
        <v>1016987</v>
      </c>
      <c r="H14" s="446">
        <v>1500000</v>
      </c>
      <c r="I14" s="446">
        <v>3000000</v>
      </c>
      <c r="J14" s="275" t="s">
        <v>184</v>
      </c>
      <c r="K14" s="412"/>
    </row>
    <row r="15" spans="1:11" x14ac:dyDescent="0.2">
      <c r="A15" s="633">
        <v>5</v>
      </c>
      <c r="B15" s="412" t="s">
        <v>654</v>
      </c>
      <c r="C15" s="639">
        <v>986665</v>
      </c>
      <c r="D15" s="639">
        <v>-284428.69999999995</v>
      </c>
      <c r="E15" s="639">
        <v>1531344.05</v>
      </c>
      <c r="F15" s="639">
        <v>-2400729.5</v>
      </c>
      <c r="G15" s="639">
        <v>1580604.4300000002</v>
      </c>
      <c r="H15" s="639">
        <v>0</v>
      </c>
      <c r="I15" s="635">
        <v>0</v>
      </c>
      <c r="J15"/>
      <c r="K15" s="412"/>
    </row>
    <row r="16" spans="1:11" x14ac:dyDescent="0.2">
      <c r="A16" s="638"/>
      <c r="B16" s="433"/>
      <c r="C16" s="11"/>
      <c r="D16" s="440"/>
      <c r="E16" s="440"/>
      <c r="F16" s="440"/>
      <c r="G16" s="440"/>
      <c r="H16" s="636"/>
      <c r="I16" s="636"/>
      <c r="J16"/>
      <c r="K16" s="412"/>
    </row>
    <row r="17" spans="1:13" ht="13.5" thickBot="1" x14ac:dyDescent="0.25">
      <c r="A17" s="633">
        <f>+A15+1</f>
        <v>6</v>
      </c>
      <c r="B17" s="433" t="s">
        <v>491</v>
      </c>
      <c r="C17" s="637">
        <f t="shared" ref="C17:G17" si="1">SUM(C11:C15)</f>
        <v>-27867003.799999997</v>
      </c>
      <c r="D17" s="637">
        <f t="shared" si="1"/>
        <v>-24439159.129999995</v>
      </c>
      <c r="E17" s="637">
        <f t="shared" si="1"/>
        <v>-29131278.079999994</v>
      </c>
      <c r="F17" s="637">
        <f t="shared" si="1"/>
        <v>-31556631.579999994</v>
      </c>
      <c r="G17" s="637">
        <f t="shared" si="1"/>
        <v>-24527224.149999995</v>
      </c>
      <c r="H17" s="637">
        <f t="shared" ref="H17:I17" si="2">SUM(H11:H15)</f>
        <v>-19027224.149999995</v>
      </c>
      <c r="I17" s="637">
        <f t="shared" si="2"/>
        <v>-12027224.149999995</v>
      </c>
      <c r="J17"/>
      <c r="K17" s="412"/>
    </row>
    <row r="18" spans="1:13" ht="13.5" thickTop="1" x14ac:dyDescent="0.2">
      <c r="A18" s="433"/>
      <c r="B18" s="433"/>
      <c r="C18" s="440"/>
      <c r="D18" s="11"/>
      <c r="E18" s="11"/>
      <c r="F18" s="11"/>
      <c r="G18" s="11"/>
      <c r="H18" s="11"/>
      <c r="I18" s="11"/>
      <c r="J18"/>
      <c r="K18" s="412"/>
    </row>
    <row r="19" spans="1:13" x14ac:dyDescent="0.2">
      <c r="A19" s="632"/>
      <c r="B19" s="631" t="s">
        <v>465</v>
      </c>
      <c r="C19" s="440"/>
      <c r="D19" s="440"/>
      <c r="E19" s="446"/>
      <c r="F19" s="446"/>
      <c r="G19" s="446"/>
      <c r="H19" s="446"/>
      <c r="I19" s="446"/>
      <c r="J19"/>
      <c r="K19" s="412"/>
    </row>
    <row r="20" spans="1:13" x14ac:dyDescent="0.2">
      <c r="A20" s="633" t="s">
        <v>180</v>
      </c>
      <c r="B20" s="631" t="s">
        <v>651</v>
      </c>
      <c r="C20" s="440"/>
      <c r="D20" s="11"/>
      <c r="E20" s="11"/>
      <c r="F20" s="11"/>
      <c r="G20" s="11"/>
      <c r="H20" s="11"/>
      <c r="I20" s="11"/>
      <c r="J20"/>
      <c r="K20" s="412"/>
    </row>
    <row r="21" spans="1:13" x14ac:dyDescent="0.2">
      <c r="A21" s="633" t="s">
        <v>181</v>
      </c>
      <c r="B21" s="631" t="s">
        <v>653</v>
      </c>
      <c r="C21" s="447"/>
      <c r="D21" s="11"/>
      <c r="E21" s="11"/>
      <c r="F21" s="11"/>
      <c r="G21" s="11"/>
      <c r="H21" s="11"/>
      <c r="I21" s="11"/>
      <c r="J21"/>
      <c r="K21" s="412"/>
    </row>
    <row r="22" spans="1:13" x14ac:dyDescent="0.2">
      <c r="A22" s="633" t="s">
        <v>184</v>
      </c>
      <c r="B22" s="632" t="s">
        <v>652</v>
      </c>
      <c r="C22" s="8"/>
      <c r="D22" s="8"/>
      <c r="E22" s="8"/>
      <c r="F22" s="8"/>
      <c r="G22" s="8"/>
      <c r="H22" s="8"/>
      <c r="I22" s="8"/>
      <c r="J22"/>
      <c r="K22" s="412"/>
    </row>
    <row r="23" spans="1:13" x14ac:dyDescent="0.2">
      <c r="C23" s="412"/>
      <c r="D23" s="412"/>
      <c r="E23" s="412"/>
      <c r="F23" s="412"/>
      <c r="G23" s="412"/>
      <c r="H23" s="412"/>
      <c r="I23" s="412"/>
      <c r="J23" s="412"/>
      <c r="K23" s="412"/>
    </row>
    <row r="24" spans="1:13" x14ac:dyDescent="0.2">
      <c r="A24" s="294"/>
      <c r="C24" s="412"/>
      <c r="D24" s="412"/>
      <c r="E24" s="412"/>
      <c r="F24" s="412"/>
      <c r="G24" s="412"/>
      <c r="H24" s="412"/>
      <c r="I24" s="412"/>
      <c r="J24" s="412"/>
      <c r="K24" s="412"/>
    </row>
    <row r="25" spans="1:13" x14ac:dyDescent="0.2">
      <c r="C25" s="412"/>
      <c r="D25" s="412"/>
      <c r="E25" s="412"/>
      <c r="F25" s="412"/>
      <c r="G25" s="412"/>
      <c r="H25" s="412"/>
      <c r="I25" s="412"/>
      <c r="J25" s="412"/>
      <c r="K25" s="412"/>
    </row>
    <row r="26" spans="1:13" x14ac:dyDescent="0.2">
      <c r="C26" s="412"/>
      <c r="D26" s="412"/>
      <c r="E26" s="412"/>
      <c r="F26" s="412"/>
      <c r="G26" s="412"/>
      <c r="H26" s="412"/>
      <c r="I26" s="412"/>
      <c r="J26" s="412"/>
      <c r="K26" s="412"/>
    </row>
    <row r="27" spans="1:13" ht="37.5" customHeight="1" x14ac:dyDescent="0.2">
      <c r="C27" s="412"/>
      <c r="D27" s="412"/>
      <c r="E27" s="412"/>
      <c r="F27" s="412"/>
      <c r="G27" s="412"/>
      <c r="H27" s="412"/>
      <c r="I27" s="412"/>
      <c r="J27" s="412"/>
      <c r="K27" s="412"/>
    </row>
    <row r="28" spans="1:13" ht="144" customHeight="1" x14ac:dyDescent="0.2">
      <c r="C28" s="412"/>
      <c r="D28" s="412"/>
      <c r="E28" s="412"/>
      <c r="F28" s="412"/>
      <c r="G28" s="412"/>
      <c r="H28" s="412"/>
      <c r="I28" s="412"/>
      <c r="J28" s="412"/>
      <c r="K28" s="619"/>
      <c r="L28" s="619"/>
      <c r="M28" s="619"/>
    </row>
    <row r="29" spans="1:13" x14ac:dyDescent="0.2">
      <c r="C29" s="412"/>
      <c r="D29" s="412"/>
      <c r="E29" s="412"/>
      <c r="F29" s="412"/>
      <c r="G29" s="412"/>
      <c r="H29" s="412"/>
      <c r="I29" s="412"/>
      <c r="J29" s="412"/>
      <c r="K29" s="412"/>
    </row>
    <row r="30" spans="1:13" x14ac:dyDescent="0.2">
      <c r="C30" s="412"/>
      <c r="D30" s="412"/>
      <c r="E30" s="412"/>
      <c r="F30" s="412"/>
      <c r="G30" s="412"/>
      <c r="H30" s="412"/>
      <c r="I30" s="412"/>
      <c r="J30" s="412"/>
      <c r="K30" s="412"/>
    </row>
    <row r="31" spans="1:13" x14ac:dyDescent="0.2">
      <c r="C31" s="412"/>
      <c r="D31" s="412"/>
      <c r="E31" s="412"/>
      <c r="F31" s="412"/>
      <c r="G31" s="412"/>
      <c r="H31" s="412"/>
      <c r="I31" s="412"/>
      <c r="J31" s="412"/>
      <c r="K31" s="412"/>
    </row>
    <row r="32" spans="1:13" x14ac:dyDescent="0.2">
      <c r="C32" s="412"/>
      <c r="D32" s="412"/>
      <c r="E32" s="412"/>
      <c r="F32" s="412"/>
      <c r="G32" s="412"/>
      <c r="H32" s="412"/>
      <c r="I32" s="412"/>
      <c r="J32" s="412"/>
      <c r="K32" s="412"/>
    </row>
    <row r="33" spans="3:11" x14ac:dyDescent="0.2">
      <c r="C33" s="412"/>
      <c r="D33" s="412"/>
      <c r="E33" s="412"/>
      <c r="F33" s="412"/>
      <c r="G33" s="412"/>
      <c r="H33" s="412"/>
      <c r="I33" s="412"/>
      <c r="J33" s="412"/>
      <c r="K33" s="412"/>
    </row>
    <row r="34" spans="3:11" x14ac:dyDescent="0.2">
      <c r="C34" s="412"/>
      <c r="D34" s="412"/>
      <c r="E34" s="412"/>
      <c r="F34" s="412"/>
      <c r="G34" s="412"/>
      <c r="H34" s="412"/>
      <c r="I34" s="412"/>
      <c r="J34" s="412"/>
      <c r="K34" s="412"/>
    </row>
    <row r="35" spans="3:11" x14ac:dyDescent="0.2">
      <c r="C35" s="412"/>
      <c r="D35" s="412"/>
      <c r="E35" s="412"/>
      <c r="F35" s="412"/>
      <c r="G35" s="412"/>
      <c r="H35" s="412"/>
      <c r="I35" s="412"/>
      <c r="J35" s="412"/>
      <c r="K35" s="412"/>
    </row>
    <row r="36" spans="3:11" x14ac:dyDescent="0.2">
      <c r="C36" s="412"/>
      <c r="D36" s="412"/>
      <c r="E36" s="412"/>
      <c r="F36" s="412"/>
      <c r="G36" s="412"/>
      <c r="H36" s="412"/>
      <c r="I36" s="412"/>
      <c r="J36" s="412"/>
      <c r="K36" s="412"/>
    </row>
    <row r="37" spans="3:11" x14ac:dyDescent="0.2">
      <c r="C37" s="412"/>
      <c r="D37" s="412"/>
      <c r="E37" s="412"/>
      <c r="F37" s="412"/>
      <c r="G37" s="412"/>
      <c r="H37" s="412"/>
      <c r="I37" s="412"/>
      <c r="J37" s="412"/>
      <c r="K37" s="412"/>
    </row>
    <row r="38" spans="3:11" x14ac:dyDescent="0.2">
      <c r="C38" s="412"/>
      <c r="D38" s="412"/>
      <c r="E38" s="412"/>
      <c r="F38" s="412"/>
      <c r="G38" s="412"/>
      <c r="H38" s="412"/>
      <c r="I38" s="412"/>
      <c r="J38" s="412"/>
      <c r="K38" s="412"/>
    </row>
    <row r="39" spans="3:11" x14ac:dyDescent="0.2">
      <c r="C39" s="412"/>
      <c r="D39" s="412"/>
      <c r="E39" s="412"/>
      <c r="F39" s="412"/>
      <c r="G39" s="412"/>
      <c r="H39" s="412"/>
      <c r="I39" s="412"/>
      <c r="J39" s="412"/>
      <c r="K39" s="412"/>
    </row>
    <row r="40" spans="3:11" x14ac:dyDescent="0.2">
      <c r="C40" s="412"/>
      <c r="D40" s="412"/>
      <c r="E40" s="412"/>
      <c r="F40" s="412"/>
      <c r="G40" s="412"/>
      <c r="H40" s="412"/>
      <c r="I40" s="412"/>
      <c r="J40" s="412"/>
      <c r="K40" s="412"/>
    </row>
    <row r="41" spans="3:11" x14ac:dyDescent="0.2">
      <c r="C41" s="412"/>
      <c r="D41" s="412"/>
      <c r="E41" s="412"/>
      <c r="F41" s="412"/>
      <c r="G41" s="412"/>
      <c r="H41" s="412"/>
      <c r="I41" s="412"/>
      <c r="J41" s="412"/>
      <c r="K41" s="412"/>
    </row>
    <row r="42" spans="3:11" x14ac:dyDescent="0.2">
      <c r="C42" s="412"/>
      <c r="D42" s="412"/>
      <c r="E42" s="412"/>
      <c r="F42" s="412"/>
      <c r="G42" s="412"/>
      <c r="H42" s="412"/>
      <c r="I42" s="412"/>
      <c r="J42" s="412"/>
      <c r="K42" s="412"/>
    </row>
    <row r="43" spans="3:11" x14ac:dyDescent="0.2">
      <c r="C43" s="412"/>
      <c r="D43" s="412"/>
      <c r="E43" s="412"/>
      <c r="F43" s="412"/>
      <c r="G43" s="412"/>
      <c r="H43" s="412"/>
      <c r="I43" s="412"/>
      <c r="J43" s="412"/>
      <c r="K43" s="412"/>
    </row>
    <row r="44" spans="3:11" x14ac:dyDescent="0.2">
      <c r="C44" s="412"/>
      <c r="D44" s="412"/>
      <c r="E44" s="412"/>
      <c r="F44" s="412"/>
      <c r="G44" s="412"/>
      <c r="H44" s="412"/>
      <c r="I44" s="412"/>
      <c r="J44" s="412"/>
      <c r="K44" s="412"/>
    </row>
    <row r="45" spans="3:11" x14ac:dyDescent="0.2">
      <c r="C45" s="412"/>
      <c r="D45" s="412"/>
      <c r="E45" s="412"/>
      <c r="F45" s="412"/>
      <c r="G45" s="412"/>
      <c r="H45" s="412"/>
      <c r="I45" s="412"/>
      <c r="J45" s="412"/>
      <c r="K45" s="412"/>
    </row>
    <row r="46" spans="3:11" x14ac:dyDescent="0.2">
      <c r="C46" s="412"/>
      <c r="D46" s="412"/>
      <c r="E46" s="412"/>
      <c r="F46" s="412"/>
      <c r="G46" s="412"/>
      <c r="H46" s="412"/>
      <c r="I46" s="412"/>
      <c r="J46" s="412"/>
      <c r="K46" s="412"/>
    </row>
    <row r="47" spans="3:11" x14ac:dyDescent="0.2">
      <c r="C47" s="412"/>
      <c r="D47" s="412"/>
      <c r="E47" s="412"/>
      <c r="F47" s="412"/>
      <c r="G47" s="412"/>
      <c r="H47" s="412"/>
      <c r="I47" s="412"/>
      <c r="J47" s="412"/>
      <c r="K47" s="412"/>
    </row>
    <row r="48" spans="3:11" x14ac:dyDescent="0.2">
      <c r="C48" s="412"/>
      <c r="D48" s="412"/>
      <c r="E48" s="412"/>
      <c r="F48" s="412"/>
      <c r="G48" s="412"/>
      <c r="H48" s="412"/>
      <c r="I48" s="412"/>
      <c r="J48" s="412"/>
      <c r="K48" s="412"/>
    </row>
    <row r="49" spans="3:11" x14ac:dyDescent="0.2">
      <c r="C49" s="412"/>
      <c r="D49" s="412"/>
      <c r="E49" s="412"/>
      <c r="F49" s="412"/>
      <c r="G49" s="412"/>
      <c r="H49" s="412"/>
      <c r="I49" s="412"/>
      <c r="J49" s="412"/>
      <c r="K49" s="412"/>
    </row>
    <row r="50" spans="3:11" x14ac:dyDescent="0.2">
      <c r="C50" s="412"/>
      <c r="D50" s="412"/>
      <c r="E50" s="412"/>
      <c r="F50" s="412"/>
      <c r="G50" s="412"/>
      <c r="H50" s="412"/>
      <c r="I50" s="412"/>
      <c r="J50" s="412"/>
      <c r="K50" s="412"/>
    </row>
    <row r="51" spans="3:11" x14ac:dyDescent="0.2">
      <c r="C51" s="412"/>
      <c r="D51" s="412"/>
      <c r="E51" s="412"/>
      <c r="F51" s="412"/>
      <c r="G51" s="412"/>
      <c r="H51" s="412"/>
      <c r="I51" s="412"/>
      <c r="J51" s="412"/>
      <c r="K51" s="412"/>
    </row>
    <row r="52" spans="3:11" x14ac:dyDescent="0.2">
      <c r="C52" s="412"/>
      <c r="D52" s="412"/>
      <c r="E52" s="412"/>
      <c r="F52" s="412"/>
      <c r="G52" s="412"/>
      <c r="H52" s="412"/>
      <c r="I52" s="412"/>
      <c r="J52" s="412"/>
      <c r="K52" s="412"/>
    </row>
    <row r="53" spans="3:11" x14ac:dyDescent="0.2">
      <c r="C53" s="412"/>
      <c r="D53" s="412"/>
      <c r="E53" s="412"/>
      <c r="F53" s="412"/>
      <c r="G53" s="412"/>
      <c r="H53" s="412"/>
      <c r="I53" s="412"/>
      <c r="J53" s="412"/>
      <c r="K53" s="412"/>
    </row>
    <row r="54" spans="3:11" x14ac:dyDescent="0.2">
      <c r="C54" s="412"/>
      <c r="D54" s="412"/>
      <c r="E54" s="412"/>
      <c r="F54" s="412"/>
      <c r="G54" s="412"/>
      <c r="H54" s="412"/>
      <c r="I54" s="412"/>
      <c r="J54" s="412"/>
      <c r="K54" s="412"/>
    </row>
    <row r="55" spans="3:11" x14ac:dyDescent="0.2">
      <c r="C55" s="412"/>
      <c r="D55" s="412"/>
      <c r="E55" s="412"/>
      <c r="F55" s="412"/>
      <c r="G55" s="412"/>
      <c r="H55" s="412"/>
      <c r="I55" s="412"/>
      <c r="J55" s="412"/>
      <c r="K55" s="412"/>
    </row>
    <row r="56" spans="3:11" x14ac:dyDescent="0.2">
      <c r="C56" s="412"/>
      <c r="D56" s="412"/>
      <c r="E56" s="412"/>
      <c r="F56" s="412"/>
      <c r="G56" s="412"/>
      <c r="H56" s="412"/>
      <c r="I56" s="412"/>
      <c r="J56" s="412"/>
      <c r="K56" s="412"/>
    </row>
    <row r="57" spans="3:11" x14ac:dyDescent="0.2">
      <c r="C57" s="412"/>
      <c r="D57" s="412"/>
      <c r="E57" s="412"/>
      <c r="F57" s="412"/>
      <c r="G57" s="412"/>
      <c r="H57" s="412"/>
      <c r="I57" s="412"/>
      <c r="J57" s="412"/>
      <c r="K57" s="412"/>
    </row>
    <row r="58" spans="3:11" x14ac:dyDescent="0.2">
      <c r="C58" s="412"/>
      <c r="D58" s="412"/>
      <c r="E58" s="412"/>
      <c r="F58" s="412"/>
      <c r="G58" s="412"/>
      <c r="H58" s="412"/>
      <c r="I58" s="412"/>
      <c r="J58" s="412"/>
      <c r="K58" s="412"/>
    </row>
    <row r="59" spans="3:11" x14ac:dyDescent="0.2">
      <c r="C59" s="412"/>
      <c r="D59" s="412"/>
      <c r="E59" s="412"/>
      <c r="F59" s="412"/>
      <c r="G59" s="412"/>
      <c r="H59" s="412"/>
      <c r="I59" s="412"/>
      <c r="J59" s="412"/>
      <c r="K59" s="412"/>
    </row>
    <row r="60" spans="3:11" x14ac:dyDescent="0.2">
      <c r="C60" s="412"/>
      <c r="D60" s="412"/>
      <c r="E60" s="412"/>
      <c r="F60" s="412"/>
      <c r="G60" s="412"/>
      <c r="H60" s="412"/>
      <c r="I60" s="412"/>
      <c r="J60" s="412"/>
      <c r="K60" s="412"/>
    </row>
    <row r="61" spans="3:11" x14ac:dyDescent="0.2">
      <c r="C61" s="412"/>
      <c r="D61" s="412"/>
      <c r="E61" s="412"/>
      <c r="F61" s="412"/>
      <c r="G61" s="412"/>
      <c r="H61" s="412"/>
      <c r="I61" s="412"/>
      <c r="J61" s="412"/>
      <c r="K61" s="412"/>
    </row>
    <row r="62" spans="3:11" x14ac:dyDescent="0.2">
      <c r="C62" s="412"/>
      <c r="D62" s="412"/>
      <c r="E62" s="412"/>
      <c r="F62" s="412"/>
      <c r="G62" s="412"/>
      <c r="H62" s="412"/>
      <c r="I62" s="412"/>
      <c r="J62" s="412"/>
      <c r="K62" s="412"/>
    </row>
    <row r="63" spans="3:11" x14ac:dyDescent="0.2">
      <c r="C63" s="412"/>
      <c r="D63" s="412"/>
      <c r="E63" s="412"/>
      <c r="F63" s="412"/>
      <c r="G63" s="412"/>
      <c r="H63" s="412"/>
      <c r="I63" s="412"/>
      <c r="J63" s="412"/>
      <c r="K63" s="412"/>
    </row>
    <row r="64" spans="3:11" x14ac:dyDescent="0.2">
      <c r="C64" s="412"/>
      <c r="D64" s="412"/>
      <c r="E64" s="412"/>
      <c r="F64" s="412"/>
      <c r="G64" s="412"/>
      <c r="H64" s="412"/>
      <c r="I64" s="412"/>
      <c r="J64" s="412"/>
      <c r="K64" s="412"/>
    </row>
    <row r="65" spans="3:11" x14ac:dyDescent="0.2">
      <c r="C65" s="412"/>
      <c r="D65" s="412"/>
      <c r="E65" s="412"/>
      <c r="F65" s="412"/>
      <c r="G65" s="412"/>
      <c r="H65" s="412"/>
      <c r="I65" s="412"/>
      <c r="J65" s="412"/>
      <c r="K65" s="412"/>
    </row>
    <row r="66" spans="3:11" x14ac:dyDescent="0.2">
      <c r="C66" s="412"/>
      <c r="D66" s="412"/>
      <c r="E66" s="412"/>
      <c r="F66" s="412"/>
      <c r="G66" s="412"/>
      <c r="H66" s="412"/>
      <c r="I66" s="412"/>
      <c r="J66" s="412"/>
      <c r="K66" s="412"/>
    </row>
    <row r="67" spans="3:11" x14ac:dyDescent="0.2">
      <c r="C67" s="412"/>
      <c r="D67" s="412"/>
      <c r="E67" s="412"/>
      <c r="F67" s="412"/>
      <c r="G67" s="412"/>
      <c r="H67" s="412"/>
      <c r="I67" s="412"/>
      <c r="J67" s="412"/>
      <c r="K67" s="412"/>
    </row>
    <row r="68" spans="3:11" x14ac:dyDescent="0.2">
      <c r="C68" s="412"/>
      <c r="D68" s="412"/>
      <c r="E68" s="412"/>
      <c r="F68" s="412"/>
      <c r="G68" s="412"/>
      <c r="H68" s="412"/>
      <c r="I68" s="412"/>
      <c r="J68" s="412"/>
      <c r="K68" s="412"/>
    </row>
    <row r="69" spans="3:11" x14ac:dyDescent="0.2">
      <c r="C69" s="412"/>
      <c r="D69" s="412"/>
      <c r="E69" s="412"/>
      <c r="F69" s="412"/>
      <c r="G69" s="412"/>
      <c r="H69" s="412"/>
      <c r="I69" s="412"/>
      <c r="J69" s="412"/>
      <c r="K69" s="412"/>
    </row>
    <row r="70" spans="3:11" x14ac:dyDescent="0.2">
      <c r="C70" s="412"/>
      <c r="D70" s="412"/>
      <c r="E70" s="412"/>
      <c r="F70" s="412"/>
      <c r="G70" s="412"/>
      <c r="H70" s="412"/>
      <c r="I70" s="412"/>
      <c r="J70" s="412"/>
      <c r="K70" s="412"/>
    </row>
    <row r="71" spans="3:11" x14ac:dyDescent="0.2">
      <c r="C71" s="412"/>
      <c r="D71" s="412"/>
      <c r="E71" s="412"/>
      <c r="F71" s="412"/>
      <c r="G71" s="412"/>
      <c r="H71" s="412"/>
      <c r="I71" s="412"/>
      <c r="J71" s="412"/>
      <c r="K71" s="412"/>
    </row>
  </sheetData>
  <mergeCells count="1">
    <mergeCell ref="B5:F5"/>
  </mergeCells>
  <pageMargins left="0.77" right="0.25" top="0.4" bottom="0.27" header="0.17" footer="0.17"/>
  <pageSetup scale="82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G28" sqref="G28"/>
    </sheetView>
  </sheetViews>
  <sheetFormatPr defaultRowHeight="12.75" x14ac:dyDescent="0.2"/>
  <cols>
    <col min="1" max="1" width="5" style="204" customWidth="1"/>
    <col min="2" max="2" width="45.28515625" style="356" bestFit="1" customWidth="1"/>
    <col min="3" max="3" width="13.7109375" style="356" customWidth="1"/>
    <col min="4" max="4" width="13.28515625" style="356" customWidth="1"/>
    <col min="5" max="5" width="14.28515625" style="356" customWidth="1"/>
    <col min="6" max="6" width="13.85546875" style="356" customWidth="1"/>
    <col min="7" max="7" width="14.85546875" style="356" customWidth="1"/>
    <col min="8" max="8" width="13.85546875" style="356" customWidth="1"/>
    <col min="9" max="9" width="2.85546875" style="356" customWidth="1"/>
    <col min="10" max="10" width="9.140625" style="356"/>
    <col min="11" max="11" width="6.85546875" style="356" bestFit="1" customWidth="1"/>
    <col min="12" max="12" width="13.5703125" style="356" customWidth="1"/>
    <col min="13" max="13" width="13.140625" style="356" customWidth="1"/>
    <col min="14" max="16384" width="9.140625" style="356"/>
  </cols>
  <sheetData>
    <row r="1" spans="1:13" x14ac:dyDescent="0.2">
      <c r="B1" s="882" t="s">
        <v>415</v>
      </c>
      <c r="C1" s="882"/>
      <c r="D1" s="882"/>
      <c r="E1" s="882"/>
      <c r="F1" s="882"/>
      <c r="G1" s="882"/>
      <c r="H1" s="355"/>
    </row>
    <row r="2" spans="1:13" x14ac:dyDescent="0.2">
      <c r="B2" s="882" t="s">
        <v>416</v>
      </c>
      <c r="C2" s="882"/>
      <c r="D2" s="882"/>
      <c r="E2" s="882"/>
      <c r="F2" s="882"/>
      <c r="G2" s="882"/>
      <c r="H2" s="355"/>
    </row>
    <row r="3" spans="1:13" x14ac:dyDescent="0.2">
      <c r="B3" s="883" t="s">
        <v>657</v>
      </c>
      <c r="C3" s="883"/>
      <c r="D3" s="883"/>
      <c r="E3" s="883"/>
      <c r="F3" s="883"/>
      <c r="G3" s="883"/>
      <c r="H3" s="357"/>
      <c r="J3" s="357"/>
      <c r="L3" s="357"/>
      <c r="M3" s="357"/>
    </row>
    <row r="4" spans="1:13" x14ac:dyDescent="0.2">
      <c r="B4" s="572"/>
      <c r="C4" s="572"/>
      <c r="D4" s="572"/>
      <c r="E4" s="572"/>
      <c r="F4" s="572"/>
      <c r="G4" s="572"/>
      <c r="H4" s="357"/>
      <c r="J4" s="357"/>
      <c r="L4" s="357"/>
      <c r="M4" s="357"/>
    </row>
    <row r="5" spans="1:13" x14ac:dyDescent="0.2">
      <c r="B5" s="11"/>
      <c r="C5" s="14" t="s">
        <v>3</v>
      </c>
      <c r="D5" s="14" t="s">
        <v>4</v>
      </c>
      <c r="E5" s="14" t="s">
        <v>76</v>
      </c>
      <c r="F5" s="14" t="s">
        <v>115</v>
      </c>
      <c r="G5" s="14" t="s">
        <v>114</v>
      </c>
    </row>
    <row r="6" spans="1:13" x14ac:dyDescent="0.2">
      <c r="B6" s="11"/>
      <c r="C6" s="381" t="s">
        <v>417</v>
      </c>
      <c r="D6" s="382" t="s">
        <v>418</v>
      </c>
      <c r="E6" s="382" t="s">
        <v>418</v>
      </c>
      <c r="F6" s="382" t="s">
        <v>418</v>
      </c>
      <c r="G6" s="383" t="s">
        <v>418</v>
      </c>
    </row>
    <row r="7" spans="1:13" x14ac:dyDescent="0.2">
      <c r="B7" s="11"/>
      <c r="C7" s="384" t="s">
        <v>77</v>
      </c>
      <c r="D7" s="385" t="s">
        <v>419</v>
      </c>
      <c r="E7" s="386" t="s">
        <v>77</v>
      </c>
      <c r="F7" s="385" t="s">
        <v>419</v>
      </c>
      <c r="G7" s="386" t="s">
        <v>77</v>
      </c>
      <c r="H7" s="358"/>
    </row>
    <row r="8" spans="1:13" x14ac:dyDescent="0.2">
      <c r="B8" s="11"/>
      <c r="C8" s="387">
        <v>42369</v>
      </c>
      <c r="D8" s="644" t="s">
        <v>658</v>
      </c>
      <c r="E8" s="388">
        <v>42735</v>
      </c>
      <c r="F8" s="644" t="s">
        <v>659</v>
      </c>
      <c r="G8" s="388">
        <v>43100</v>
      </c>
      <c r="H8" s="359"/>
    </row>
    <row r="9" spans="1:13" x14ac:dyDescent="0.2">
      <c r="B9" s="11"/>
      <c r="C9" s="11"/>
      <c r="D9" s="11"/>
      <c r="E9" s="389"/>
      <c r="F9" s="389"/>
      <c r="G9" s="389"/>
      <c r="H9" s="360"/>
      <c r="L9" s="358"/>
      <c r="M9" s="358"/>
    </row>
    <row r="10" spans="1:13" x14ac:dyDescent="0.2">
      <c r="A10" s="204">
        <v>1</v>
      </c>
      <c r="B10" s="645" t="s">
        <v>662</v>
      </c>
      <c r="C10" s="390">
        <v>0</v>
      </c>
      <c r="D10" s="390">
        <f>E10-C10</f>
        <v>0</v>
      </c>
      <c r="E10" s="390">
        <v>0</v>
      </c>
      <c r="F10" s="390">
        <f>G10-E10</f>
        <v>0</v>
      </c>
      <c r="G10" s="390">
        <v>0</v>
      </c>
      <c r="H10" s="360"/>
    </row>
    <row r="11" spans="1:13" x14ac:dyDescent="0.2">
      <c r="A11" s="204">
        <v>2</v>
      </c>
      <c r="B11" s="645" t="s">
        <v>663</v>
      </c>
      <c r="C11" s="390">
        <v>0</v>
      </c>
      <c r="D11" s="390">
        <f>E11-C11</f>
        <v>0</v>
      </c>
      <c r="E11" s="390">
        <v>0</v>
      </c>
      <c r="F11" s="390">
        <f>G11-E11</f>
        <v>0</v>
      </c>
      <c r="G11" s="390">
        <v>0</v>
      </c>
      <c r="H11" s="361"/>
      <c r="J11" s="362"/>
      <c r="L11" s="361"/>
      <c r="M11" s="361"/>
    </row>
    <row r="12" spans="1:13" x14ac:dyDescent="0.2">
      <c r="A12" s="204">
        <v>3</v>
      </c>
      <c r="B12" s="272" t="s">
        <v>420</v>
      </c>
      <c r="C12" s="390">
        <v>-393424219.27999997</v>
      </c>
      <c r="D12" s="390">
        <f>E12-C12</f>
        <v>-39871374.325263202</v>
      </c>
      <c r="E12" s="390">
        <v>-433295593.60526317</v>
      </c>
      <c r="F12" s="390">
        <f>G12-E12</f>
        <v>-37209769.210526288</v>
      </c>
      <c r="G12" s="390">
        <v>-470505362.81578946</v>
      </c>
      <c r="H12" s="361"/>
      <c r="J12" s="362"/>
      <c r="L12" s="361"/>
      <c r="M12" s="361"/>
    </row>
    <row r="13" spans="1:13" x14ac:dyDescent="0.2">
      <c r="A13" s="204">
        <v>4</v>
      </c>
      <c r="B13" s="272" t="s">
        <v>421</v>
      </c>
      <c r="C13" s="391">
        <v>-34323367.689999998</v>
      </c>
      <c r="D13" s="390">
        <f>E13-C13</f>
        <v>-3417546.7047368437</v>
      </c>
      <c r="E13" s="390">
        <v>-37740914.394736841</v>
      </c>
      <c r="F13" s="390">
        <f>G13-E13</f>
        <v>-3189408.7894736901</v>
      </c>
      <c r="G13" s="390">
        <v>-40930323.184210531</v>
      </c>
      <c r="H13" s="361"/>
      <c r="J13" s="362"/>
      <c r="L13" s="361"/>
      <c r="M13" s="361"/>
    </row>
    <row r="14" spans="1:13" x14ac:dyDescent="0.2">
      <c r="A14" s="725">
        <v>5</v>
      </c>
      <c r="B14" s="645" t="s">
        <v>28</v>
      </c>
      <c r="C14" s="392">
        <f>SUM(C10:C13)</f>
        <v>-427747586.96999997</v>
      </c>
      <c r="D14" s="392">
        <f>SUM(D10:D13)</f>
        <v>-43288921.030000046</v>
      </c>
      <c r="E14" s="392">
        <f>SUM(E10:E13)</f>
        <v>-471036508</v>
      </c>
      <c r="F14" s="392">
        <f>SUM(F10:F13)</f>
        <v>-40399177.999999978</v>
      </c>
      <c r="G14" s="392">
        <f>SUM(G10:G13)</f>
        <v>-511435686</v>
      </c>
      <c r="H14" s="361"/>
      <c r="J14" s="362"/>
      <c r="L14" s="361"/>
      <c r="M14" s="361"/>
    </row>
    <row r="15" spans="1:13" x14ac:dyDescent="0.2">
      <c r="B15" s="272"/>
      <c r="C15" s="380"/>
      <c r="D15" s="380"/>
      <c r="E15" s="393"/>
      <c r="F15" s="393"/>
      <c r="G15" s="393"/>
      <c r="H15" s="361"/>
      <c r="J15" s="362"/>
      <c r="K15" s="362"/>
      <c r="L15" s="361"/>
      <c r="M15" s="361"/>
    </row>
    <row r="16" spans="1:13" x14ac:dyDescent="0.2">
      <c r="B16" s="11"/>
      <c r="C16" s="11"/>
      <c r="D16" s="11"/>
      <c r="E16" s="390"/>
      <c r="F16" s="390"/>
      <c r="G16" s="390"/>
      <c r="H16" s="361"/>
      <c r="J16" s="362"/>
      <c r="L16" s="361"/>
      <c r="M16" s="361"/>
    </row>
    <row r="17" spans="1:13" x14ac:dyDescent="0.2">
      <c r="A17" s="204">
        <v>6</v>
      </c>
      <c r="B17" s="272" t="s">
        <v>422</v>
      </c>
      <c r="C17" s="391">
        <v>-214050.11000000002</v>
      </c>
      <c r="D17" s="390">
        <f>E17-C17</f>
        <v>112622</v>
      </c>
      <c r="E17" s="391">
        <v>-101428.11000000002</v>
      </c>
      <c r="F17" s="390">
        <f>G17-E17</f>
        <v>72799</v>
      </c>
      <c r="G17" s="391">
        <v>-28629.110000000019</v>
      </c>
      <c r="H17" s="361"/>
      <c r="J17" s="362"/>
      <c r="L17" s="361"/>
      <c r="M17" s="361"/>
    </row>
    <row r="18" spans="1:13" x14ac:dyDescent="0.2">
      <c r="B18" s="272"/>
      <c r="C18" s="390"/>
      <c r="D18" s="390"/>
      <c r="E18" s="391"/>
      <c r="F18" s="390"/>
      <c r="G18" s="391"/>
      <c r="H18" s="361"/>
      <c r="J18" s="362"/>
      <c r="L18" s="361"/>
      <c r="M18" s="361"/>
    </row>
    <row r="19" spans="1:13" x14ac:dyDescent="0.2">
      <c r="B19" s="272"/>
      <c r="C19" s="390"/>
      <c r="D19" s="390"/>
      <c r="E19" s="391"/>
      <c r="F19" s="390"/>
      <c r="G19" s="391"/>
    </row>
    <row r="20" spans="1:13" x14ac:dyDescent="0.2">
      <c r="A20" s="99" t="s">
        <v>180</v>
      </c>
      <c r="B20" s="20" t="s">
        <v>660</v>
      </c>
      <c r="C20" s="11"/>
      <c r="D20" s="11"/>
      <c r="E20" s="394"/>
      <c r="F20" s="394"/>
      <c r="G20" s="390"/>
      <c r="H20" s="361"/>
      <c r="J20" s="362"/>
      <c r="L20" s="361"/>
      <c r="M20" s="361"/>
    </row>
    <row r="21" spans="1:13" x14ac:dyDescent="0.2">
      <c r="B21" s="645" t="s">
        <v>664</v>
      </c>
      <c r="C21" s="346"/>
      <c r="D21" s="346"/>
      <c r="E21" s="363"/>
      <c r="F21" s="363"/>
      <c r="G21" s="391"/>
    </row>
    <row r="22" spans="1:13" x14ac:dyDescent="0.2">
      <c r="B22" s="204" t="s">
        <v>661</v>
      </c>
      <c r="C22" s="204"/>
      <c r="D22" s="204"/>
      <c r="E22" s="204"/>
      <c r="F22" s="204"/>
      <c r="G22" s="204"/>
    </row>
    <row r="23" spans="1:13" x14ac:dyDescent="0.2">
      <c r="B23" s="204"/>
      <c r="C23" s="204"/>
      <c r="D23" s="204"/>
      <c r="E23" s="204"/>
      <c r="F23" s="204"/>
      <c r="G23" s="204"/>
    </row>
    <row r="24" spans="1:13" x14ac:dyDescent="0.2">
      <c r="B24" s="204"/>
      <c r="C24" s="204"/>
      <c r="D24" s="204"/>
      <c r="E24" s="204"/>
      <c r="F24" s="204"/>
      <c r="G24" s="204"/>
    </row>
  </sheetData>
  <mergeCells count="3">
    <mergeCell ref="B1:G1"/>
    <mergeCell ref="B2:G2"/>
    <mergeCell ref="B3:G3"/>
  </mergeCells>
  <pageMargins left="0.7" right="0.7" top="0.75" bottom="0.75" header="0.3" footer="0.3"/>
  <pageSetup scale="67" orientation="portrait" r:id="rId1"/>
  <headerFooter>
    <oddHeader>&amp;RQuestar Gas Company
Docket No. 16-057-03
QGC Exhibit 3.8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0" workbookViewId="0">
      <selection activeCell="G35" sqref="G35"/>
    </sheetView>
  </sheetViews>
  <sheetFormatPr defaultRowHeight="12.75" x14ac:dyDescent="0.2"/>
  <cols>
    <col min="1" max="2" width="9.140625" style="245" customWidth="1"/>
    <col min="3" max="5" width="15.7109375" style="245" customWidth="1"/>
    <col min="6" max="6" width="9.5703125" style="245" customWidth="1"/>
    <col min="7" max="7" width="9.140625" style="245" customWidth="1"/>
    <col min="257" max="258" width="9.140625" customWidth="1"/>
    <col min="259" max="261" width="15.7109375" customWidth="1"/>
    <col min="262" max="262" width="9.5703125" customWidth="1"/>
    <col min="263" max="263" width="9.140625" customWidth="1"/>
    <col min="513" max="514" width="9.140625" customWidth="1"/>
    <col min="515" max="517" width="15.7109375" customWidth="1"/>
    <col min="518" max="518" width="9.5703125" customWidth="1"/>
    <col min="519" max="519" width="9.140625" customWidth="1"/>
    <col min="769" max="770" width="9.140625" customWidth="1"/>
    <col min="771" max="773" width="15.7109375" customWidth="1"/>
    <col min="774" max="774" width="9.5703125" customWidth="1"/>
    <col min="775" max="775" width="9.140625" customWidth="1"/>
    <col min="1025" max="1026" width="9.140625" customWidth="1"/>
    <col min="1027" max="1029" width="15.7109375" customWidth="1"/>
    <col min="1030" max="1030" width="9.5703125" customWidth="1"/>
    <col min="1031" max="1031" width="9.140625" customWidth="1"/>
    <col min="1281" max="1282" width="9.140625" customWidth="1"/>
    <col min="1283" max="1285" width="15.7109375" customWidth="1"/>
    <col min="1286" max="1286" width="9.5703125" customWidth="1"/>
    <col min="1287" max="1287" width="9.140625" customWidth="1"/>
    <col min="1537" max="1538" width="9.140625" customWidth="1"/>
    <col min="1539" max="1541" width="15.7109375" customWidth="1"/>
    <col min="1542" max="1542" width="9.5703125" customWidth="1"/>
    <col min="1543" max="1543" width="9.140625" customWidth="1"/>
    <col min="1793" max="1794" width="9.140625" customWidth="1"/>
    <col min="1795" max="1797" width="15.7109375" customWidth="1"/>
    <col min="1798" max="1798" width="9.5703125" customWidth="1"/>
    <col min="1799" max="1799" width="9.140625" customWidth="1"/>
    <col min="2049" max="2050" width="9.140625" customWidth="1"/>
    <col min="2051" max="2053" width="15.7109375" customWidth="1"/>
    <col min="2054" max="2054" width="9.5703125" customWidth="1"/>
    <col min="2055" max="2055" width="9.140625" customWidth="1"/>
    <col min="2305" max="2306" width="9.140625" customWidth="1"/>
    <col min="2307" max="2309" width="15.7109375" customWidth="1"/>
    <col min="2310" max="2310" width="9.5703125" customWidth="1"/>
    <col min="2311" max="2311" width="9.140625" customWidth="1"/>
    <col min="2561" max="2562" width="9.140625" customWidth="1"/>
    <col min="2563" max="2565" width="15.7109375" customWidth="1"/>
    <col min="2566" max="2566" width="9.5703125" customWidth="1"/>
    <col min="2567" max="2567" width="9.140625" customWidth="1"/>
    <col min="2817" max="2818" width="9.140625" customWidth="1"/>
    <col min="2819" max="2821" width="15.7109375" customWidth="1"/>
    <col min="2822" max="2822" width="9.5703125" customWidth="1"/>
    <col min="2823" max="2823" width="9.140625" customWidth="1"/>
    <col min="3073" max="3074" width="9.140625" customWidth="1"/>
    <col min="3075" max="3077" width="15.7109375" customWidth="1"/>
    <col min="3078" max="3078" width="9.5703125" customWidth="1"/>
    <col min="3079" max="3079" width="9.140625" customWidth="1"/>
    <col min="3329" max="3330" width="9.140625" customWidth="1"/>
    <col min="3331" max="3333" width="15.7109375" customWidth="1"/>
    <col min="3334" max="3334" width="9.5703125" customWidth="1"/>
    <col min="3335" max="3335" width="9.140625" customWidth="1"/>
    <col min="3585" max="3586" width="9.140625" customWidth="1"/>
    <col min="3587" max="3589" width="15.7109375" customWidth="1"/>
    <col min="3590" max="3590" width="9.5703125" customWidth="1"/>
    <col min="3591" max="3591" width="9.140625" customWidth="1"/>
    <col min="3841" max="3842" width="9.140625" customWidth="1"/>
    <col min="3843" max="3845" width="15.7109375" customWidth="1"/>
    <col min="3846" max="3846" width="9.5703125" customWidth="1"/>
    <col min="3847" max="3847" width="9.140625" customWidth="1"/>
    <col min="4097" max="4098" width="9.140625" customWidth="1"/>
    <col min="4099" max="4101" width="15.7109375" customWidth="1"/>
    <col min="4102" max="4102" width="9.5703125" customWidth="1"/>
    <col min="4103" max="4103" width="9.140625" customWidth="1"/>
    <col min="4353" max="4354" width="9.140625" customWidth="1"/>
    <col min="4355" max="4357" width="15.7109375" customWidth="1"/>
    <col min="4358" max="4358" width="9.5703125" customWidth="1"/>
    <col min="4359" max="4359" width="9.140625" customWidth="1"/>
    <col min="4609" max="4610" width="9.140625" customWidth="1"/>
    <col min="4611" max="4613" width="15.7109375" customWidth="1"/>
    <col min="4614" max="4614" width="9.5703125" customWidth="1"/>
    <col min="4615" max="4615" width="9.140625" customWidth="1"/>
    <col min="4865" max="4866" width="9.140625" customWidth="1"/>
    <col min="4867" max="4869" width="15.7109375" customWidth="1"/>
    <col min="4870" max="4870" width="9.5703125" customWidth="1"/>
    <col min="4871" max="4871" width="9.140625" customWidth="1"/>
    <col min="5121" max="5122" width="9.140625" customWidth="1"/>
    <col min="5123" max="5125" width="15.7109375" customWidth="1"/>
    <col min="5126" max="5126" width="9.5703125" customWidth="1"/>
    <col min="5127" max="5127" width="9.140625" customWidth="1"/>
    <col min="5377" max="5378" width="9.140625" customWidth="1"/>
    <col min="5379" max="5381" width="15.7109375" customWidth="1"/>
    <col min="5382" max="5382" width="9.5703125" customWidth="1"/>
    <col min="5383" max="5383" width="9.140625" customWidth="1"/>
    <col min="5633" max="5634" width="9.140625" customWidth="1"/>
    <col min="5635" max="5637" width="15.7109375" customWidth="1"/>
    <col min="5638" max="5638" width="9.5703125" customWidth="1"/>
    <col min="5639" max="5639" width="9.140625" customWidth="1"/>
    <col min="5889" max="5890" width="9.140625" customWidth="1"/>
    <col min="5891" max="5893" width="15.7109375" customWidth="1"/>
    <col min="5894" max="5894" width="9.5703125" customWidth="1"/>
    <col min="5895" max="5895" width="9.140625" customWidth="1"/>
    <col min="6145" max="6146" width="9.140625" customWidth="1"/>
    <col min="6147" max="6149" width="15.7109375" customWidth="1"/>
    <col min="6150" max="6150" width="9.5703125" customWidth="1"/>
    <col min="6151" max="6151" width="9.140625" customWidth="1"/>
    <col min="6401" max="6402" width="9.140625" customWidth="1"/>
    <col min="6403" max="6405" width="15.7109375" customWidth="1"/>
    <col min="6406" max="6406" width="9.5703125" customWidth="1"/>
    <col min="6407" max="6407" width="9.140625" customWidth="1"/>
    <col min="6657" max="6658" width="9.140625" customWidth="1"/>
    <col min="6659" max="6661" width="15.7109375" customWidth="1"/>
    <col min="6662" max="6662" width="9.5703125" customWidth="1"/>
    <col min="6663" max="6663" width="9.140625" customWidth="1"/>
    <col min="6913" max="6914" width="9.140625" customWidth="1"/>
    <col min="6915" max="6917" width="15.7109375" customWidth="1"/>
    <col min="6918" max="6918" width="9.5703125" customWidth="1"/>
    <col min="6919" max="6919" width="9.140625" customWidth="1"/>
    <col min="7169" max="7170" width="9.140625" customWidth="1"/>
    <col min="7171" max="7173" width="15.7109375" customWidth="1"/>
    <col min="7174" max="7174" width="9.5703125" customWidth="1"/>
    <col min="7175" max="7175" width="9.140625" customWidth="1"/>
    <col min="7425" max="7426" width="9.140625" customWidth="1"/>
    <col min="7427" max="7429" width="15.7109375" customWidth="1"/>
    <col min="7430" max="7430" width="9.5703125" customWidth="1"/>
    <col min="7431" max="7431" width="9.140625" customWidth="1"/>
    <col min="7681" max="7682" width="9.140625" customWidth="1"/>
    <col min="7683" max="7685" width="15.7109375" customWidth="1"/>
    <col min="7686" max="7686" width="9.5703125" customWidth="1"/>
    <col min="7687" max="7687" width="9.140625" customWidth="1"/>
    <col min="7937" max="7938" width="9.140625" customWidth="1"/>
    <col min="7939" max="7941" width="15.7109375" customWidth="1"/>
    <col min="7942" max="7942" width="9.5703125" customWidth="1"/>
    <col min="7943" max="7943" width="9.140625" customWidth="1"/>
    <col min="8193" max="8194" width="9.140625" customWidth="1"/>
    <col min="8195" max="8197" width="15.7109375" customWidth="1"/>
    <col min="8198" max="8198" width="9.5703125" customWidth="1"/>
    <col min="8199" max="8199" width="9.140625" customWidth="1"/>
    <col min="8449" max="8450" width="9.140625" customWidth="1"/>
    <col min="8451" max="8453" width="15.7109375" customWidth="1"/>
    <col min="8454" max="8454" width="9.5703125" customWidth="1"/>
    <col min="8455" max="8455" width="9.140625" customWidth="1"/>
    <col min="8705" max="8706" width="9.140625" customWidth="1"/>
    <col min="8707" max="8709" width="15.7109375" customWidth="1"/>
    <col min="8710" max="8710" width="9.5703125" customWidth="1"/>
    <col min="8711" max="8711" width="9.140625" customWidth="1"/>
    <col min="8961" max="8962" width="9.140625" customWidth="1"/>
    <col min="8963" max="8965" width="15.7109375" customWidth="1"/>
    <col min="8966" max="8966" width="9.5703125" customWidth="1"/>
    <col min="8967" max="8967" width="9.140625" customWidth="1"/>
    <col min="9217" max="9218" width="9.140625" customWidth="1"/>
    <col min="9219" max="9221" width="15.7109375" customWidth="1"/>
    <col min="9222" max="9222" width="9.5703125" customWidth="1"/>
    <col min="9223" max="9223" width="9.140625" customWidth="1"/>
    <col min="9473" max="9474" width="9.140625" customWidth="1"/>
    <col min="9475" max="9477" width="15.7109375" customWidth="1"/>
    <col min="9478" max="9478" width="9.5703125" customWidth="1"/>
    <col min="9479" max="9479" width="9.140625" customWidth="1"/>
    <col min="9729" max="9730" width="9.140625" customWidth="1"/>
    <col min="9731" max="9733" width="15.7109375" customWidth="1"/>
    <col min="9734" max="9734" width="9.5703125" customWidth="1"/>
    <col min="9735" max="9735" width="9.140625" customWidth="1"/>
    <col min="9985" max="9986" width="9.140625" customWidth="1"/>
    <col min="9987" max="9989" width="15.7109375" customWidth="1"/>
    <col min="9990" max="9990" width="9.5703125" customWidth="1"/>
    <col min="9991" max="9991" width="9.140625" customWidth="1"/>
    <col min="10241" max="10242" width="9.140625" customWidth="1"/>
    <col min="10243" max="10245" width="15.7109375" customWidth="1"/>
    <col min="10246" max="10246" width="9.5703125" customWidth="1"/>
    <col min="10247" max="10247" width="9.140625" customWidth="1"/>
    <col min="10497" max="10498" width="9.140625" customWidth="1"/>
    <col min="10499" max="10501" width="15.7109375" customWidth="1"/>
    <col min="10502" max="10502" width="9.5703125" customWidth="1"/>
    <col min="10503" max="10503" width="9.140625" customWidth="1"/>
    <col min="10753" max="10754" width="9.140625" customWidth="1"/>
    <col min="10755" max="10757" width="15.7109375" customWidth="1"/>
    <col min="10758" max="10758" width="9.5703125" customWidth="1"/>
    <col min="10759" max="10759" width="9.140625" customWidth="1"/>
    <col min="11009" max="11010" width="9.140625" customWidth="1"/>
    <col min="11011" max="11013" width="15.7109375" customWidth="1"/>
    <col min="11014" max="11014" width="9.5703125" customWidth="1"/>
    <col min="11015" max="11015" width="9.140625" customWidth="1"/>
    <col min="11265" max="11266" width="9.140625" customWidth="1"/>
    <col min="11267" max="11269" width="15.7109375" customWidth="1"/>
    <col min="11270" max="11270" width="9.5703125" customWidth="1"/>
    <col min="11271" max="11271" width="9.140625" customWidth="1"/>
    <col min="11521" max="11522" width="9.140625" customWidth="1"/>
    <col min="11523" max="11525" width="15.7109375" customWidth="1"/>
    <col min="11526" max="11526" width="9.5703125" customWidth="1"/>
    <col min="11527" max="11527" width="9.140625" customWidth="1"/>
    <col min="11777" max="11778" width="9.140625" customWidth="1"/>
    <col min="11779" max="11781" width="15.7109375" customWidth="1"/>
    <col min="11782" max="11782" width="9.5703125" customWidth="1"/>
    <col min="11783" max="11783" width="9.140625" customWidth="1"/>
    <col min="12033" max="12034" width="9.140625" customWidth="1"/>
    <col min="12035" max="12037" width="15.7109375" customWidth="1"/>
    <col min="12038" max="12038" width="9.5703125" customWidth="1"/>
    <col min="12039" max="12039" width="9.140625" customWidth="1"/>
    <col min="12289" max="12290" width="9.140625" customWidth="1"/>
    <col min="12291" max="12293" width="15.7109375" customWidth="1"/>
    <col min="12294" max="12294" width="9.5703125" customWidth="1"/>
    <col min="12295" max="12295" width="9.140625" customWidth="1"/>
    <col min="12545" max="12546" width="9.140625" customWidth="1"/>
    <col min="12547" max="12549" width="15.7109375" customWidth="1"/>
    <col min="12550" max="12550" width="9.5703125" customWidth="1"/>
    <col min="12551" max="12551" width="9.140625" customWidth="1"/>
    <col min="12801" max="12802" width="9.140625" customWidth="1"/>
    <col min="12803" max="12805" width="15.7109375" customWidth="1"/>
    <col min="12806" max="12806" width="9.5703125" customWidth="1"/>
    <col min="12807" max="12807" width="9.140625" customWidth="1"/>
    <col min="13057" max="13058" width="9.140625" customWidth="1"/>
    <col min="13059" max="13061" width="15.7109375" customWidth="1"/>
    <col min="13062" max="13062" width="9.5703125" customWidth="1"/>
    <col min="13063" max="13063" width="9.140625" customWidth="1"/>
    <col min="13313" max="13314" width="9.140625" customWidth="1"/>
    <col min="13315" max="13317" width="15.7109375" customWidth="1"/>
    <col min="13318" max="13318" width="9.5703125" customWidth="1"/>
    <col min="13319" max="13319" width="9.140625" customWidth="1"/>
    <col min="13569" max="13570" width="9.140625" customWidth="1"/>
    <col min="13571" max="13573" width="15.7109375" customWidth="1"/>
    <col min="13574" max="13574" width="9.5703125" customWidth="1"/>
    <col min="13575" max="13575" width="9.140625" customWidth="1"/>
    <col min="13825" max="13826" width="9.140625" customWidth="1"/>
    <col min="13827" max="13829" width="15.7109375" customWidth="1"/>
    <col min="13830" max="13830" width="9.5703125" customWidth="1"/>
    <col min="13831" max="13831" width="9.140625" customWidth="1"/>
    <col min="14081" max="14082" width="9.140625" customWidth="1"/>
    <col min="14083" max="14085" width="15.7109375" customWidth="1"/>
    <col min="14086" max="14086" width="9.5703125" customWidth="1"/>
    <col min="14087" max="14087" width="9.140625" customWidth="1"/>
    <col min="14337" max="14338" width="9.140625" customWidth="1"/>
    <col min="14339" max="14341" width="15.7109375" customWidth="1"/>
    <col min="14342" max="14342" width="9.5703125" customWidth="1"/>
    <col min="14343" max="14343" width="9.140625" customWidth="1"/>
    <col min="14593" max="14594" width="9.140625" customWidth="1"/>
    <col min="14595" max="14597" width="15.7109375" customWidth="1"/>
    <col min="14598" max="14598" width="9.5703125" customWidth="1"/>
    <col min="14599" max="14599" width="9.140625" customWidth="1"/>
    <col min="14849" max="14850" width="9.140625" customWidth="1"/>
    <col min="14851" max="14853" width="15.7109375" customWidth="1"/>
    <col min="14854" max="14854" width="9.5703125" customWidth="1"/>
    <col min="14855" max="14855" width="9.140625" customWidth="1"/>
    <col min="15105" max="15106" width="9.140625" customWidth="1"/>
    <col min="15107" max="15109" width="15.7109375" customWidth="1"/>
    <col min="15110" max="15110" width="9.5703125" customWidth="1"/>
    <col min="15111" max="15111" width="9.140625" customWidth="1"/>
    <col min="15361" max="15362" width="9.140625" customWidth="1"/>
    <col min="15363" max="15365" width="15.7109375" customWidth="1"/>
    <col min="15366" max="15366" width="9.5703125" customWidth="1"/>
    <col min="15367" max="15367" width="9.140625" customWidth="1"/>
    <col min="15617" max="15618" width="9.140625" customWidth="1"/>
    <col min="15619" max="15621" width="15.7109375" customWidth="1"/>
    <col min="15622" max="15622" width="9.5703125" customWidth="1"/>
    <col min="15623" max="15623" width="9.140625" customWidth="1"/>
    <col min="15873" max="15874" width="9.140625" customWidth="1"/>
    <col min="15875" max="15877" width="15.7109375" customWidth="1"/>
    <col min="15878" max="15878" width="9.5703125" customWidth="1"/>
    <col min="15879" max="15879" width="9.140625" customWidth="1"/>
    <col min="16129" max="16130" width="9.140625" customWidth="1"/>
    <col min="16131" max="16133" width="15.7109375" customWidth="1"/>
    <col min="16134" max="16134" width="9.5703125" customWidth="1"/>
    <col min="16135" max="16135" width="9.140625" customWidth="1"/>
  </cols>
  <sheetData>
    <row r="1" spans="1:11" ht="15.75" x14ac:dyDescent="0.25">
      <c r="G1" s="246" t="s">
        <v>212</v>
      </c>
    </row>
    <row r="2" spans="1:11" ht="15.75" x14ac:dyDescent="0.25">
      <c r="G2" s="246" t="s">
        <v>730</v>
      </c>
    </row>
    <row r="3" spans="1:11" ht="15.75" x14ac:dyDescent="0.25">
      <c r="G3" s="246" t="s">
        <v>460</v>
      </c>
    </row>
    <row r="5" spans="1:11" ht="23.25" customHeight="1" x14ac:dyDescent="0.35">
      <c r="A5" s="884" t="s">
        <v>233</v>
      </c>
      <c r="B5" s="884"/>
      <c r="C5" s="884"/>
      <c r="D5" s="884"/>
      <c r="E5" s="884"/>
      <c r="F5" s="884"/>
      <c r="G5" s="247"/>
    </row>
    <row r="6" spans="1:11" x14ac:dyDescent="0.2">
      <c r="A6" s="248"/>
      <c r="B6" s="248"/>
      <c r="C6" s="248"/>
      <c r="D6" s="248"/>
      <c r="E6" s="248"/>
      <c r="F6" s="248"/>
    </row>
    <row r="7" spans="1:11" x14ac:dyDescent="0.2">
      <c r="A7" s="248"/>
      <c r="B7" s="248" t="s">
        <v>0</v>
      </c>
      <c r="C7" s="248" t="s">
        <v>1</v>
      </c>
      <c r="D7" s="248" t="s">
        <v>205</v>
      </c>
      <c r="E7" s="248" t="s">
        <v>204</v>
      </c>
      <c r="F7" s="248" t="s">
        <v>2</v>
      </c>
    </row>
    <row r="8" spans="1:11" x14ac:dyDescent="0.2">
      <c r="A8" s="248" t="s">
        <v>234</v>
      </c>
      <c r="B8" s="248"/>
      <c r="C8" s="249"/>
      <c r="D8" s="249" t="s">
        <v>235</v>
      </c>
      <c r="E8" s="248"/>
      <c r="F8" s="409" t="s">
        <v>108</v>
      </c>
      <c r="G8" s="410"/>
      <c r="H8" s="8"/>
      <c r="I8" s="8"/>
      <c r="J8" s="8"/>
      <c r="K8" s="8"/>
    </row>
    <row r="9" spans="1:11" x14ac:dyDescent="0.2">
      <c r="A9" s="248" t="s">
        <v>236</v>
      </c>
      <c r="B9" s="248" t="s">
        <v>237</v>
      </c>
      <c r="C9" s="249" t="s">
        <v>238</v>
      </c>
      <c r="D9" s="249" t="s">
        <v>232</v>
      </c>
      <c r="E9" s="248" t="s">
        <v>239</v>
      </c>
      <c r="F9" s="409" t="s">
        <v>240</v>
      </c>
      <c r="G9" s="410"/>
      <c r="H9" s="8"/>
      <c r="I9" s="8"/>
      <c r="J9" s="8"/>
      <c r="K9" s="8"/>
    </row>
    <row r="10" spans="1:11" ht="7.5" customHeight="1" x14ac:dyDescent="0.2">
      <c r="A10" s="250"/>
      <c r="B10" s="250"/>
      <c r="C10" s="626"/>
      <c r="D10" s="626"/>
      <c r="F10" s="627"/>
      <c r="G10" s="410"/>
      <c r="H10" s="8"/>
      <c r="I10" s="8"/>
      <c r="J10" s="8"/>
      <c r="K10" s="8"/>
    </row>
    <row r="11" spans="1:11" x14ac:dyDescent="0.2">
      <c r="A11" s="250">
        <v>1</v>
      </c>
      <c r="B11" s="252">
        <v>2011</v>
      </c>
      <c r="C11" s="626">
        <v>132153836</v>
      </c>
      <c r="D11" s="626">
        <v>127666265</v>
      </c>
      <c r="E11" s="626">
        <f t="shared" ref="E11:E15" si="0">+D11-C11</f>
        <v>-4487571</v>
      </c>
      <c r="F11" s="627">
        <f t="shared" ref="F11:F15" si="1">+D11/C11</f>
        <v>0.96604282451551382</v>
      </c>
      <c r="G11" s="628" t="s">
        <v>180</v>
      </c>
      <c r="H11" s="8"/>
      <c r="I11" s="8"/>
      <c r="J11" s="8"/>
      <c r="K11" s="8"/>
    </row>
    <row r="12" spans="1:11" x14ac:dyDescent="0.2">
      <c r="A12" s="250">
        <f>+A11+1</f>
        <v>2</v>
      </c>
      <c r="B12" s="252">
        <v>2012</v>
      </c>
      <c r="C12" s="629">
        <v>156145190</v>
      </c>
      <c r="D12" s="626">
        <v>161188935</v>
      </c>
      <c r="E12" s="626">
        <f t="shared" si="0"/>
        <v>5043745</v>
      </c>
      <c r="F12" s="627">
        <f t="shared" si="1"/>
        <v>1.0323016354202137</v>
      </c>
      <c r="G12" s="628" t="s">
        <v>181</v>
      </c>
      <c r="H12" s="8"/>
      <c r="I12" s="8"/>
      <c r="J12" s="8"/>
      <c r="K12" s="8"/>
    </row>
    <row r="13" spans="1:11" x14ac:dyDescent="0.2">
      <c r="A13" s="250">
        <f t="shared" ref="A13:A16" si="2">+A12+1</f>
        <v>3</v>
      </c>
      <c r="B13" s="252">
        <v>2013</v>
      </c>
      <c r="C13" s="626">
        <v>195792465</v>
      </c>
      <c r="D13" s="626">
        <v>177296273</v>
      </c>
      <c r="E13" s="626">
        <f t="shared" si="0"/>
        <v>-18496192</v>
      </c>
      <c r="F13" s="627">
        <f t="shared" si="1"/>
        <v>0.90553164545938991</v>
      </c>
      <c r="G13" s="628" t="s">
        <v>184</v>
      </c>
      <c r="H13" s="8"/>
      <c r="I13" s="8"/>
      <c r="J13" s="8"/>
      <c r="K13" s="8"/>
    </row>
    <row r="14" spans="1:11" x14ac:dyDescent="0.2">
      <c r="A14" s="250">
        <f t="shared" si="2"/>
        <v>4</v>
      </c>
      <c r="B14" s="252">
        <v>2014</v>
      </c>
      <c r="C14" s="626">
        <v>188500000</v>
      </c>
      <c r="D14" s="626">
        <v>161541240</v>
      </c>
      <c r="E14" s="626">
        <f t="shared" si="0"/>
        <v>-26958760</v>
      </c>
      <c r="F14" s="627">
        <f t="shared" si="1"/>
        <v>0.85698270557029177</v>
      </c>
      <c r="G14" s="628" t="s">
        <v>185</v>
      </c>
      <c r="H14" s="8"/>
      <c r="I14" s="8"/>
      <c r="J14" s="8"/>
      <c r="K14" s="8"/>
    </row>
    <row r="15" spans="1:11" x14ac:dyDescent="0.2">
      <c r="A15" s="250">
        <f t="shared" si="2"/>
        <v>5</v>
      </c>
      <c r="B15" s="252">
        <v>2015</v>
      </c>
      <c r="C15" s="626">
        <v>217878427</v>
      </c>
      <c r="D15" s="626">
        <v>233842787</v>
      </c>
      <c r="E15" s="626">
        <f t="shared" si="0"/>
        <v>15964360</v>
      </c>
      <c r="F15" s="627">
        <f t="shared" si="1"/>
        <v>1.0732718710145634</v>
      </c>
      <c r="G15" s="628" t="s">
        <v>186</v>
      </c>
      <c r="H15" s="8"/>
      <c r="I15" s="8"/>
      <c r="J15" s="8"/>
      <c r="K15" s="8"/>
    </row>
    <row r="16" spans="1:11" x14ac:dyDescent="0.2">
      <c r="A16" s="250">
        <f t="shared" si="2"/>
        <v>6</v>
      </c>
      <c r="B16" s="250" t="s">
        <v>241</v>
      </c>
      <c r="F16" s="411">
        <f>AVERAGE(F11:F15)</f>
        <v>0.96682613639599457</v>
      </c>
      <c r="G16" s="410"/>
      <c r="H16" s="8"/>
      <c r="I16" s="8"/>
      <c r="J16" s="8"/>
      <c r="K16" s="8"/>
    </row>
    <row r="17" spans="1:11" ht="7.5" customHeight="1" x14ac:dyDescent="0.2">
      <c r="A17" s="250"/>
      <c r="B17" s="250"/>
      <c r="C17" s="626"/>
      <c r="D17" s="626"/>
      <c r="E17" s="626"/>
      <c r="F17" s="630"/>
      <c r="G17" s="410"/>
      <c r="H17" s="8"/>
      <c r="I17" s="8"/>
      <c r="J17" s="8"/>
      <c r="K17" s="8"/>
    </row>
    <row r="18" spans="1:11" ht="15" x14ac:dyDescent="0.25">
      <c r="A18" s="884" t="s">
        <v>242</v>
      </c>
      <c r="B18" s="884"/>
      <c r="C18" s="884"/>
      <c r="D18" s="884"/>
      <c r="E18" s="884"/>
      <c r="F18" s="885"/>
      <c r="G18" s="410"/>
      <c r="H18" s="8"/>
      <c r="I18" s="8"/>
      <c r="J18" s="8"/>
      <c r="K18" s="8"/>
    </row>
    <row r="19" spans="1:11" x14ac:dyDescent="0.2">
      <c r="A19" s="248" t="s">
        <v>234</v>
      </c>
      <c r="B19" s="248"/>
      <c r="C19" s="249"/>
      <c r="D19" s="249" t="s">
        <v>235</v>
      </c>
      <c r="E19" s="248"/>
      <c r="F19" s="409" t="s">
        <v>108</v>
      </c>
      <c r="G19" s="410"/>
      <c r="H19" s="8"/>
      <c r="I19" s="8"/>
      <c r="J19" s="8"/>
      <c r="K19" s="8"/>
    </row>
    <row r="20" spans="1:11" x14ac:dyDescent="0.2">
      <c r="A20" s="248" t="s">
        <v>236</v>
      </c>
      <c r="B20" s="248" t="s">
        <v>237</v>
      </c>
      <c r="C20" s="249" t="s">
        <v>238</v>
      </c>
      <c r="D20" s="249" t="s">
        <v>232</v>
      </c>
      <c r="E20" s="248" t="s">
        <v>239</v>
      </c>
      <c r="F20" s="409" t="s">
        <v>240</v>
      </c>
      <c r="G20" s="410"/>
      <c r="H20" s="8"/>
      <c r="I20" s="8"/>
      <c r="J20" s="8"/>
      <c r="K20" s="8"/>
    </row>
    <row r="21" spans="1:11" x14ac:dyDescent="0.2">
      <c r="F21" s="410"/>
      <c r="G21" s="410"/>
      <c r="H21" s="8"/>
      <c r="I21" s="8"/>
      <c r="J21" s="8"/>
      <c r="K21" s="8"/>
    </row>
    <row r="22" spans="1:11" x14ac:dyDescent="0.2">
      <c r="A22" s="250">
        <f>+A16+1</f>
        <v>7</v>
      </c>
      <c r="B22" s="252">
        <v>2011</v>
      </c>
      <c r="C22" s="626">
        <v>169542707</v>
      </c>
      <c r="D22" s="629">
        <v>169522638.5</v>
      </c>
      <c r="E22" s="626">
        <f t="shared" ref="E22:E26" si="3">+D22-C22</f>
        <v>-20068.5</v>
      </c>
      <c r="F22" s="627">
        <f t="shared" ref="F22:F26" si="4">+D22/C22</f>
        <v>0.99988163159386145</v>
      </c>
      <c r="G22" s="628"/>
      <c r="H22" s="8"/>
      <c r="I22" s="8"/>
      <c r="J22" s="8"/>
      <c r="K22" s="8"/>
    </row>
    <row r="23" spans="1:11" x14ac:dyDescent="0.2">
      <c r="A23" s="250">
        <f>+A22+1</f>
        <v>8</v>
      </c>
      <c r="B23" s="252">
        <v>2012</v>
      </c>
      <c r="C23" s="626">
        <v>174868264.36000001</v>
      </c>
      <c r="D23" s="629">
        <v>172592306.29999998</v>
      </c>
      <c r="E23" s="626">
        <f t="shared" si="3"/>
        <v>-2275958.0600000322</v>
      </c>
      <c r="F23" s="627">
        <f t="shared" si="4"/>
        <v>0.98698472779878155</v>
      </c>
      <c r="G23" s="628" t="s">
        <v>500</v>
      </c>
      <c r="H23" s="20"/>
      <c r="I23" s="8"/>
      <c r="J23" s="8"/>
      <c r="K23" s="8"/>
    </row>
    <row r="24" spans="1:11" x14ac:dyDescent="0.2">
      <c r="A24" s="250">
        <f t="shared" ref="A24:A27" si="5">+A23+1</f>
        <v>9</v>
      </c>
      <c r="B24" s="252">
        <v>2013</v>
      </c>
      <c r="C24" s="626">
        <v>164966030</v>
      </c>
      <c r="D24" s="629">
        <v>165619234</v>
      </c>
      <c r="E24" s="626">
        <f t="shared" si="3"/>
        <v>653204</v>
      </c>
      <c r="F24" s="627">
        <f t="shared" si="4"/>
        <v>1.0039596273244862</v>
      </c>
      <c r="G24" s="628"/>
      <c r="H24" s="20"/>
      <c r="I24" s="8"/>
      <c r="J24" s="8"/>
      <c r="K24" s="8"/>
    </row>
    <row r="25" spans="1:11" x14ac:dyDescent="0.2">
      <c r="A25" s="250">
        <f t="shared" si="5"/>
        <v>10</v>
      </c>
      <c r="B25" s="252">
        <v>2014</v>
      </c>
      <c r="C25" s="626">
        <v>181678007</v>
      </c>
      <c r="D25" s="629">
        <v>175317370</v>
      </c>
      <c r="E25" s="626">
        <f t="shared" si="3"/>
        <v>-6360637</v>
      </c>
      <c r="F25" s="627">
        <f t="shared" si="4"/>
        <v>0.96498950475607104</v>
      </c>
      <c r="G25" s="628" t="s">
        <v>501</v>
      </c>
      <c r="H25" s="20"/>
      <c r="I25" s="8"/>
      <c r="J25" s="8"/>
      <c r="K25" s="8"/>
    </row>
    <row r="26" spans="1:11" x14ac:dyDescent="0.2">
      <c r="A26" s="250">
        <f t="shared" si="5"/>
        <v>11</v>
      </c>
      <c r="B26" s="252">
        <v>2015</v>
      </c>
      <c r="C26" s="626">
        <v>163491359</v>
      </c>
      <c r="D26" s="629">
        <v>162486453</v>
      </c>
      <c r="E26" s="626">
        <f t="shared" si="3"/>
        <v>-1004906</v>
      </c>
      <c r="F26" s="627">
        <f t="shared" si="4"/>
        <v>0.9938534610872003</v>
      </c>
      <c r="G26" s="628"/>
      <c r="H26" s="20"/>
      <c r="I26" s="8"/>
      <c r="J26" s="8"/>
      <c r="K26" s="8"/>
    </row>
    <row r="27" spans="1:11" x14ac:dyDescent="0.2">
      <c r="A27" s="250">
        <f t="shared" si="5"/>
        <v>12</v>
      </c>
      <c r="B27" s="250" t="s">
        <v>241</v>
      </c>
      <c r="D27" s="410"/>
      <c r="F27" s="411">
        <f>AVERAGE(F22:F26)</f>
        <v>0.98993379051208008</v>
      </c>
      <c r="G27" s="410"/>
      <c r="H27" s="8"/>
      <c r="I27" s="8"/>
      <c r="J27" s="8"/>
      <c r="K27" s="8"/>
    </row>
    <row r="28" spans="1:11" x14ac:dyDescent="0.2">
      <c r="F28" s="410"/>
      <c r="G28" s="410"/>
      <c r="H28" s="8"/>
      <c r="I28" s="8"/>
      <c r="J28" s="8"/>
      <c r="K28" s="8"/>
    </row>
    <row r="29" spans="1:11" x14ac:dyDescent="0.2">
      <c r="F29" s="410"/>
      <c r="G29" s="410"/>
      <c r="H29" s="8"/>
      <c r="I29" s="8"/>
      <c r="J29" s="8"/>
      <c r="K29" s="8"/>
    </row>
    <row r="30" spans="1:11" x14ac:dyDescent="0.2">
      <c r="F30" s="410"/>
      <c r="G30" s="410"/>
      <c r="H30" s="8"/>
      <c r="I30" s="8"/>
      <c r="J30" s="8"/>
      <c r="K30" s="8"/>
    </row>
    <row r="31" spans="1:11" x14ac:dyDescent="0.2">
      <c r="F31" s="410"/>
      <c r="G31" s="410"/>
      <c r="H31" s="8"/>
      <c r="I31" s="8"/>
      <c r="J31" s="8"/>
      <c r="K31" s="8"/>
    </row>
    <row r="32" spans="1:11" x14ac:dyDescent="0.2">
      <c r="F32" s="410"/>
      <c r="G32" s="410"/>
      <c r="H32" s="8"/>
      <c r="I32" s="8"/>
      <c r="J32" s="8"/>
      <c r="K32" s="8"/>
    </row>
    <row r="33" spans="6:11" x14ac:dyDescent="0.2">
      <c r="F33" s="410"/>
      <c r="G33" s="410"/>
      <c r="H33" s="8"/>
      <c r="I33" s="8"/>
      <c r="J33" s="8"/>
      <c r="K33" s="8"/>
    </row>
    <row r="34" spans="6:11" x14ac:dyDescent="0.2">
      <c r="F34" s="410"/>
      <c r="G34" s="410"/>
      <c r="H34" s="8"/>
      <c r="I34" s="8"/>
      <c r="J34" s="8"/>
      <c r="K34" s="8"/>
    </row>
    <row r="35" spans="6:11" x14ac:dyDescent="0.2">
      <c r="F35" s="410"/>
      <c r="G35" s="410"/>
      <c r="H35" s="8"/>
      <c r="I35" s="8"/>
      <c r="J35" s="8"/>
      <c r="K35" s="8"/>
    </row>
    <row r="36" spans="6:11" x14ac:dyDescent="0.2">
      <c r="F36" s="410"/>
      <c r="G36" s="410"/>
      <c r="H36" s="8"/>
      <c r="I36" s="8"/>
      <c r="J36" s="8"/>
      <c r="K36" s="8"/>
    </row>
    <row r="37" spans="6:11" x14ac:dyDescent="0.2">
      <c r="F37" s="410"/>
      <c r="G37" s="410"/>
      <c r="H37" s="8"/>
      <c r="I37" s="8"/>
      <c r="J37" s="8"/>
      <c r="K37" s="8"/>
    </row>
    <row r="38" spans="6:11" x14ac:dyDescent="0.2">
      <c r="F38" s="410"/>
      <c r="G38" s="410"/>
      <c r="H38" s="8"/>
      <c r="I38" s="8"/>
      <c r="J38" s="8"/>
      <c r="K38" s="8"/>
    </row>
    <row r="39" spans="6:11" ht="16.5" customHeight="1" x14ac:dyDescent="0.2">
      <c r="F39" s="410"/>
      <c r="G39" s="410"/>
      <c r="H39" s="8"/>
      <c r="I39" s="8"/>
      <c r="J39" s="8"/>
      <c r="K39" s="8"/>
    </row>
    <row r="40" spans="6:11" x14ac:dyDescent="0.2">
      <c r="F40" s="410"/>
      <c r="G40" s="410"/>
      <c r="H40" s="8"/>
      <c r="I40" s="8"/>
      <c r="J40" s="8"/>
      <c r="K40" s="8"/>
    </row>
    <row r="41" spans="6:11" x14ac:dyDescent="0.2">
      <c r="F41" s="410"/>
      <c r="G41" s="410"/>
      <c r="H41" s="8"/>
      <c r="I41" s="8"/>
      <c r="J41" s="8"/>
      <c r="K41" s="8"/>
    </row>
    <row r="42" spans="6:11" x14ac:dyDescent="0.2">
      <c r="F42" s="410"/>
      <c r="G42" s="410"/>
      <c r="H42" s="8"/>
      <c r="I42" s="8"/>
      <c r="J42" s="8"/>
      <c r="K42" s="8"/>
    </row>
    <row r="43" spans="6:11" x14ac:dyDescent="0.2">
      <c r="F43" s="410"/>
      <c r="G43" s="410"/>
      <c r="H43" s="8"/>
      <c r="I43" s="8"/>
      <c r="J43" s="8"/>
      <c r="K43" s="8"/>
    </row>
    <row r="44" spans="6:11" x14ac:dyDescent="0.2">
      <c r="F44" s="410"/>
      <c r="G44" s="410"/>
      <c r="H44" s="8"/>
      <c r="I44" s="8"/>
      <c r="J44" s="8"/>
      <c r="K44" s="8"/>
    </row>
    <row r="45" spans="6:11" x14ac:dyDescent="0.2">
      <c r="F45" s="410"/>
      <c r="G45" s="410"/>
      <c r="H45" s="8"/>
      <c r="I45" s="8"/>
      <c r="J45" s="8"/>
      <c r="K45" s="8"/>
    </row>
    <row r="46" spans="6:11" x14ac:dyDescent="0.2">
      <c r="F46" s="410"/>
      <c r="G46" s="410"/>
      <c r="H46" s="8"/>
      <c r="I46" s="8"/>
      <c r="J46" s="8"/>
      <c r="K46" s="8"/>
    </row>
    <row r="47" spans="6:11" x14ac:dyDescent="0.2">
      <c r="F47" s="410"/>
      <c r="G47" s="410"/>
      <c r="H47" s="8"/>
      <c r="I47" s="8"/>
      <c r="J47" s="8"/>
      <c r="K47" s="8"/>
    </row>
    <row r="48" spans="6:11" x14ac:dyDescent="0.2">
      <c r="F48" s="410"/>
      <c r="G48" s="410"/>
      <c r="H48" s="8"/>
      <c r="I48" s="8"/>
      <c r="J48" s="8"/>
      <c r="K48" s="8"/>
    </row>
    <row r="49" spans="6:11" x14ac:dyDescent="0.2">
      <c r="F49" s="410"/>
      <c r="G49" s="410"/>
      <c r="H49" s="8"/>
      <c r="I49" s="8"/>
      <c r="J49" s="8"/>
      <c r="K49" s="8"/>
    </row>
    <row r="50" spans="6:11" x14ac:dyDescent="0.2">
      <c r="F50" s="410"/>
      <c r="G50" s="410"/>
      <c r="H50" s="8"/>
      <c r="I50" s="8"/>
      <c r="J50" s="8"/>
      <c r="K50" s="8"/>
    </row>
    <row r="51" spans="6:11" x14ac:dyDescent="0.2">
      <c r="F51" s="410"/>
      <c r="G51" s="410"/>
      <c r="H51" s="8"/>
      <c r="I51" s="8"/>
      <c r="J51" s="8"/>
      <c r="K51" s="8"/>
    </row>
    <row r="52" spans="6:11" x14ac:dyDescent="0.2">
      <c r="F52" s="410"/>
      <c r="G52" s="410"/>
      <c r="H52" s="8"/>
      <c r="I52" s="8"/>
      <c r="J52" s="8"/>
      <c r="K52" s="8"/>
    </row>
    <row r="53" spans="6:11" x14ac:dyDescent="0.2">
      <c r="F53" s="410"/>
      <c r="G53" s="410"/>
      <c r="H53" s="8"/>
      <c r="I53" s="8"/>
      <c r="J53" s="8"/>
      <c r="K53" s="8"/>
    </row>
    <row r="54" spans="6:11" x14ac:dyDescent="0.2">
      <c r="F54" s="410"/>
      <c r="G54" s="410"/>
      <c r="H54" s="8"/>
      <c r="I54" s="8"/>
      <c r="J54" s="8"/>
      <c r="K54" s="8"/>
    </row>
    <row r="55" spans="6:11" x14ac:dyDescent="0.2">
      <c r="F55" s="410"/>
      <c r="G55" s="410"/>
      <c r="H55" s="8"/>
      <c r="I55" s="8"/>
      <c r="J55" s="8"/>
      <c r="K55" s="8"/>
    </row>
    <row r="56" spans="6:11" x14ac:dyDescent="0.2">
      <c r="F56" s="410"/>
      <c r="G56" s="410"/>
      <c r="H56" s="8"/>
      <c r="I56" s="8"/>
      <c r="J56" s="8"/>
      <c r="K56" s="8"/>
    </row>
    <row r="57" spans="6:11" x14ac:dyDescent="0.2">
      <c r="F57" s="410"/>
      <c r="G57" s="410"/>
      <c r="H57" s="8"/>
      <c r="I57" s="8"/>
      <c r="J57" s="8"/>
      <c r="K57" s="8"/>
    </row>
    <row r="58" spans="6:11" x14ac:dyDescent="0.2">
      <c r="F58" s="410"/>
      <c r="G58" s="410"/>
      <c r="H58" s="8"/>
      <c r="I58" s="8"/>
      <c r="J58" s="8"/>
      <c r="K58" s="8"/>
    </row>
    <row r="59" spans="6:11" x14ac:dyDescent="0.2">
      <c r="F59" s="410"/>
      <c r="G59" s="410"/>
      <c r="H59" s="8"/>
      <c r="I59" s="8"/>
      <c r="J59" s="8"/>
      <c r="K59" s="8"/>
    </row>
    <row r="60" spans="6:11" x14ac:dyDescent="0.2">
      <c r="F60" s="410"/>
      <c r="G60" s="410"/>
      <c r="H60" s="8"/>
      <c r="I60" s="8"/>
      <c r="J60" s="8"/>
      <c r="K60" s="8"/>
    </row>
    <row r="61" spans="6:11" x14ac:dyDescent="0.2">
      <c r="F61" s="410"/>
      <c r="G61" s="410"/>
      <c r="H61" s="8"/>
      <c r="I61" s="8"/>
      <c r="J61" s="8"/>
      <c r="K61" s="8"/>
    </row>
    <row r="62" spans="6:11" x14ac:dyDescent="0.2">
      <c r="F62" s="410"/>
      <c r="G62" s="410"/>
      <c r="H62" s="8"/>
      <c r="I62" s="8"/>
      <c r="J62" s="8"/>
      <c r="K62" s="8"/>
    </row>
    <row r="63" spans="6:11" x14ac:dyDescent="0.2">
      <c r="F63" s="410"/>
      <c r="G63" s="410"/>
      <c r="H63" s="8"/>
      <c r="I63" s="8"/>
      <c r="J63" s="8"/>
      <c r="K63" s="8"/>
    </row>
    <row r="64" spans="6:11" x14ac:dyDescent="0.2">
      <c r="F64" s="410"/>
      <c r="G64" s="410"/>
      <c r="H64" s="8"/>
      <c r="I64" s="8"/>
      <c r="J64" s="8"/>
      <c r="K64" s="8"/>
    </row>
    <row r="65" spans="6:11" x14ac:dyDescent="0.2">
      <c r="F65" s="410"/>
      <c r="G65" s="410"/>
      <c r="H65" s="8"/>
      <c r="I65" s="8"/>
      <c r="J65" s="8"/>
      <c r="K65" s="8"/>
    </row>
    <row r="66" spans="6:11" x14ac:dyDescent="0.2">
      <c r="F66" s="410"/>
      <c r="G66" s="410"/>
      <c r="H66" s="8"/>
      <c r="I66" s="8"/>
      <c r="J66" s="8"/>
      <c r="K66" s="8"/>
    </row>
    <row r="67" spans="6:11" x14ac:dyDescent="0.2">
      <c r="F67" s="410"/>
      <c r="G67" s="410"/>
      <c r="H67" s="8"/>
      <c r="I67" s="8"/>
      <c r="J67" s="8"/>
      <c r="K67" s="8"/>
    </row>
    <row r="68" spans="6:11" x14ac:dyDescent="0.2">
      <c r="F68" s="410"/>
      <c r="G68" s="410"/>
      <c r="H68" s="8"/>
      <c r="I68" s="8"/>
      <c r="J68" s="8"/>
      <c r="K68" s="8"/>
    </row>
    <row r="69" spans="6:11" x14ac:dyDescent="0.2">
      <c r="F69" s="410"/>
      <c r="G69" s="410"/>
      <c r="H69" s="8"/>
      <c r="I69" s="8"/>
      <c r="J69" s="8"/>
      <c r="K69" s="8"/>
    </row>
    <row r="70" spans="6:11" x14ac:dyDescent="0.2">
      <c r="F70" s="410"/>
      <c r="G70" s="410"/>
      <c r="H70" s="8"/>
      <c r="I70" s="8"/>
      <c r="J70" s="8"/>
      <c r="K70" s="8"/>
    </row>
    <row r="71" spans="6:11" x14ac:dyDescent="0.2">
      <c r="F71" s="410"/>
      <c r="G71" s="410"/>
      <c r="H71" s="8"/>
      <c r="I71" s="8"/>
      <c r="J71" s="8"/>
      <c r="K71" s="8"/>
    </row>
    <row r="72" spans="6:11" x14ac:dyDescent="0.2">
      <c r="F72" s="410"/>
      <c r="G72" s="410"/>
      <c r="H72" s="8"/>
      <c r="I72" s="8"/>
      <c r="J72" s="8"/>
      <c r="K72" s="8"/>
    </row>
  </sheetData>
  <mergeCells count="2">
    <mergeCell ref="A5:F5"/>
    <mergeCell ref="A18:F18"/>
  </mergeCells>
  <printOptions horizontalCentered="1"/>
  <pageMargins left="0.7" right="0.7" top="0.5" bottom="0.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workbookViewId="0">
      <selection activeCell="K73" sqref="K73"/>
    </sheetView>
  </sheetViews>
  <sheetFormatPr defaultRowHeight="12.75" x14ac:dyDescent="0.2"/>
  <cols>
    <col min="1" max="1" width="4.140625" bestFit="1" customWidth="1"/>
    <col min="2" max="2" width="9.42578125" bestFit="1" customWidth="1"/>
    <col min="8" max="8" width="12.85546875" bestFit="1" customWidth="1"/>
    <col min="9" max="9" width="12.7109375" bestFit="1" customWidth="1"/>
    <col min="10" max="10" width="13.42578125" bestFit="1" customWidth="1"/>
    <col min="11" max="11" width="30.85546875" customWidth="1"/>
    <col min="12" max="13" width="10.7109375" customWidth="1"/>
    <col min="14" max="17" width="4.7109375" bestFit="1" customWidth="1"/>
  </cols>
  <sheetData>
    <row r="1" spans="1:13" ht="15.75" x14ac:dyDescent="0.25">
      <c r="K1" s="365" t="s">
        <v>212</v>
      </c>
    </row>
    <row r="2" spans="1:13" ht="15.75" x14ac:dyDescent="0.25">
      <c r="K2" s="365" t="str">
        <f>+'3.2 _ Summaries'!L2</f>
        <v>Docket No. 16-057-03</v>
      </c>
    </row>
    <row r="3" spans="1:13" ht="15.75" x14ac:dyDescent="0.25">
      <c r="K3" s="365" t="s">
        <v>462</v>
      </c>
    </row>
    <row r="4" spans="1:13" ht="15.75" x14ac:dyDescent="0.25">
      <c r="K4" s="365" t="s">
        <v>309</v>
      </c>
    </row>
    <row r="5" spans="1:13" ht="15" x14ac:dyDescent="0.2">
      <c r="B5" s="886" t="s">
        <v>487</v>
      </c>
      <c r="C5" s="886"/>
      <c r="D5" s="886"/>
      <c r="E5" s="886"/>
      <c r="F5" s="886"/>
      <c r="G5" s="886"/>
      <c r="H5" s="886"/>
      <c r="I5" s="886"/>
      <c r="J5" s="886"/>
    </row>
    <row r="6" spans="1:13" x14ac:dyDescent="0.2">
      <c r="A6" s="8"/>
      <c r="B6" s="258"/>
      <c r="C6" s="258"/>
      <c r="D6" s="258"/>
      <c r="E6" s="296"/>
      <c r="F6" s="296"/>
      <c r="H6" s="343" t="s">
        <v>3</v>
      </c>
      <c r="I6" s="343" t="s">
        <v>4</v>
      </c>
      <c r="J6" s="343" t="s">
        <v>76</v>
      </c>
    </row>
    <row r="7" spans="1:13" ht="13.5" thickBot="1" x14ac:dyDescent="0.25">
      <c r="A7" s="8"/>
      <c r="B7" s="298" t="s">
        <v>319</v>
      </c>
      <c r="C7" s="299"/>
      <c r="D7" s="887" t="s">
        <v>5</v>
      </c>
      <c r="E7" s="887"/>
      <c r="F7" s="300"/>
      <c r="H7" s="343" t="s">
        <v>484</v>
      </c>
      <c r="I7" s="343" t="s">
        <v>484</v>
      </c>
      <c r="J7" s="343" t="s">
        <v>484</v>
      </c>
    </row>
    <row r="8" spans="1:13" x14ac:dyDescent="0.2">
      <c r="A8" s="8"/>
      <c r="B8" s="302" t="s">
        <v>320</v>
      </c>
      <c r="C8" s="303"/>
      <c r="D8" s="303"/>
      <c r="E8" s="303"/>
      <c r="F8" s="303"/>
      <c r="H8" s="343" t="s">
        <v>485</v>
      </c>
      <c r="I8" s="343" t="s">
        <v>486</v>
      </c>
      <c r="J8" s="343" t="s">
        <v>486</v>
      </c>
      <c r="K8" s="275"/>
      <c r="L8" s="275"/>
      <c r="M8" s="275"/>
    </row>
    <row r="9" spans="1:13" x14ac:dyDescent="0.2">
      <c r="A9" s="8"/>
      <c r="B9" s="308"/>
      <c r="C9" s="303"/>
      <c r="D9" s="303"/>
      <c r="E9" s="303"/>
      <c r="F9" s="303"/>
      <c r="G9" s="8"/>
      <c r="H9" s="332">
        <v>42369</v>
      </c>
      <c r="I9" s="332">
        <v>42735</v>
      </c>
      <c r="J9" s="332">
        <v>43100</v>
      </c>
      <c r="K9" s="8"/>
    </row>
    <row r="10" spans="1:13" x14ac:dyDescent="0.2">
      <c r="A10" s="8"/>
      <c r="B10" s="302" t="s">
        <v>321</v>
      </c>
      <c r="C10" s="303"/>
      <c r="D10" s="303"/>
      <c r="E10" s="303"/>
      <c r="F10" s="303"/>
      <c r="G10" s="8"/>
      <c r="H10" s="8"/>
      <c r="I10" s="8"/>
      <c r="J10" s="8"/>
      <c r="K10" s="8"/>
    </row>
    <row r="11" spans="1:13" x14ac:dyDescent="0.2">
      <c r="A11" s="8"/>
      <c r="B11" s="308"/>
      <c r="C11" s="303"/>
      <c r="D11" s="303"/>
      <c r="E11" s="303"/>
      <c r="F11" s="303"/>
      <c r="G11" s="8"/>
      <c r="H11" s="8"/>
      <c r="I11" s="8"/>
      <c r="J11" s="8"/>
      <c r="K11" s="8"/>
    </row>
    <row r="12" spans="1:13" x14ac:dyDescent="0.2">
      <c r="A12" s="8">
        <v>1</v>
      </c>
      <c r="B12" s="309">
        <v>810</v>
      </c>
      <c r="C12" s="303" t="s">
        <v>322</v>
      </c>
      <c r="D12" s="303"/>
      <c r="E12" s="303"/>
      <c r="F12" s="303"/>
      <c r="G12" s="8"/>
      <c r="H12" s="17">
        <v>-19819.150000000001</v>
      </c>
      <c r="I12" s="17">
        <v>-22320.584269999999</v>
      </c>
      <c r="J12" s="17">
        <v>-23548.216404849994</v>
      </c>
      <c r="K12" s="17"/>
      <c r="L12" s="325"/>
      <c r="M12" s="325"/>
    </row>
    <row r="13" spans="1:13" x14ac:dyDescent="0.2">
      <c r="A13" s="8">
        <v>2</v>
      </c>
      <c r="B13" s="309">
        <v>812</v>
      </c>
      <c r="C13" s="303" t="s">
        <v>323</v>
      </c>
      <c r="D13" s="303"/>
      <c r="E13" s="303"/>
      <c r="F13" s="303"/>
      <c r="G13" s="8"/>
      <c r="H13" s="17">
        <v>-477639.82</v>
      </c>
      <c r="I13" s="17">
        <v>-377632.07341000001</v>
      </c>
      <c r="J13" s="17">
        <v>-398401.83744755003</v>
      </c>
      <c r="K13" s="17"/>
      <c r="L13" s="325"/>
      <c r="M13" s="325"/>
    </row>
    <row r="14" spans="1:13" x14ac:dyDescent="0.2">
      <c r="A14" s="8"/>
      <c r="B14" s="308"/>
      <c r="C14" s="303"/>
      <c r="D14" s="303"/>
      <c r="E14" s="303"/>
      <c r="F14" s="303"/>
      <c r="G14" s="8"/>
      <c r="H14" s="8"/>
      <c r="I14" s="8"/>
      <c r="J14" s="8"/>
      <c r="K14" s="8"/>
    </row>
    <row r="15" spans="1:13" x14ac:dyDescent="0.2">
      <c r="A15" s="8"/>
      <c r="B15" s="303"/>
      <c r="C15" s="302" t="s">
        <v>324</v>
      </c>
      <c r="D15" s="303"/>
      <c r="E15" s="303"/>
      <c r="F15" s="303"/>
      <c r="G15" s="8"/>
      <c r="H15" s="463">
        <f>SUM(H12:H14)</f>
        <v>-497458.97000000003</v>
      </c>
      <c r="I15" s="463">
        <f>SUM(I12:I14)</f>
        <v>-399952.65768</v>
      </c>
      <c r="J15" s="463">
        <f>SUM(J12:J14)</f>
        <v>-421950.05385240004</v>
      </c>
      <c r="K15" s="8"/>
    </row>
    <row r="16" spans="1:13" x14ac:dyDescent="0.2">
      <c r="A16" s="8"/>
      <c r="B16" s="308"/>
      <c r="C16" s="303"/>
      <c r="D16" s="303"/>
      <c r="E16" s="303"/>
      <c r="F16" s="303"/>
      <c r="G16" s="8"/>
      <c r="H16" s="8"/>
      <c r="I16" s="8"/>
      <c r="J16" s="8"/>
      <c r="K16" s="8"/>
    </row>
    <row r="17" spans="1:13" x14ac:dyDescent="0.2">
      <c r="A17" s="8"/>
      <c r="B17" s="302" t="s">
        <v>325</v>
      </c>
      <c r="C17" s="303"/>
      <c r="D17" s="303"/>
      <c r="E17" s="303"/>
      <c r="F17" s="303"/>
      <c r="G17" s="8"/>
      <c r="H17" s="8"/>
      <c r="I17" s="8"/>
      <c r="J17" s="8"/>
      <c r="K17" s="8"/>
    </row>
    <row r="18" spans="1:13" x14ac:dyDescent="0.2">
      <c r="A18" s="8">
        <v>3</v>
      </c>
      <c r="B18" s="309">
        <v>870</v>
      </c>
      <c r="C18" s="303" t="s">
        <v>326</v>
      </c>
      <c r="D18" s="303"/>
      <c r="E18" s="303"/>
      <c r="F18" s="303"/>
      <c r="G18" s="8"/>
      <c r="H18" s="17">
        <v>11590377.699999999</v>
      </c>
      <c r="I18" s="17">
        <v>12267444.487579474</v>
      </c>
      <c r="J18" s="17">
        <v>12618873.310127893</v>
      </c>
      <c r="K18" s="17"/>
      <c r="L18" s="325"/>
      <c r="M18" s="325"/>
    </row>
    <row r="19" spans="1:13" x14ac:dyDescent="0.2">
      <c r="A19" s="8">
        <v>4</v>
      </c>
      <c r="B19" s="309">
        <v>871</v>
      </c>
      <c r="C19" s="303" t="s">
        <v>327</v>
      </c>
      <c r="D19" s="303"/>
      <c r="E19" s="303"/>
      <c r="F19" s="303"/>
      <c r="G19" s="8"/>
      <c r="H19" s="17">
        <v>2106963.0299999998</v>
      </c>
      <c r="I19" s="17">
        <v>2155173.9291491895</v>
      </c>
      <c r="J19" s="17">
        <v>2218158.1252475488</v>
      </c>
      <c r="K19" s="17"/>
      <c r="L19" s="325"/>
      <c r="M19" s="325"/>
    </row>
    <row r="20" spans="1:13" x14ac:dyDescent="0.2">
      <c r="A20" s="8">
        <v>5</v>
      </c>
      <c r="B20" s="309">
        <v>872</v>
      </c>
      <c r="C20" s="303" t="s">
        <v>328</v>
      </c>
      <c r="D20" s="303"/>
      <c r="E20" s="303"/>
      <c r="F20" s="303"/>
      <c r="G20" s="8"/>
      <c r="H20" s="17">
        <v>0</v>
      </c>
      <c r="I20" s="17">
        <v>0</v>
      </c>
      <c r="J20" s="17">
        <v>0</v>
      </c>
      <c r="K20" s="17"/>
      <c r="L20" s="325"/>
      <c r="M20" s="325"/>
    </row>
    <row r="21" spans="1:13" x14ac:dyDescent="0.2">
      <c r="A21" s="8">
        <v>6</v>
      </c>
      <c r="B21" s="309">
        <v>873</v>
      </c>
      <c r="C21" s="303" t="s">
        <v>329</v>
      </c>
      <c r="D21" s="303"/>
      <c r="E21" s="303"/>
      <c r="F21" s="303"/>
      <c r="G21" s="8"/>
      <c r="H21" s="17">
        <v>20047.900000000001</v>
      </c>
      <c r="I21" s="17">
        <v>22556.574220000002</v>
      </c>
      <c r="J21" s="17">
        <v>23797.185802100001</v>
      </c>
      <c r="K21" s="17"/>
      <c r="L21" s="325"/>
      <c r="M21" s="325"/>
    </row>
    <row r="22" spans="1:13" x14ac:dyDescent="0.2">
      <c r="A22" s="8">
        <v>7</v>
      </c>
      <c r="B22" s="309">
        <v>874</v>
      </c>
      <c r="C22" s="303" t="s">
        <v>330</v>
      </c>
      <c r="D22" s="303"/>
      <c r="E22" s="303"/>
      <c r="F22" s="303"/>
      <c r="G22" s="8"/>
      <c r="H22" s="17">
        <v>10548730.999999998</v>
      </c>
      <c r="I22" s="17">
        <v>9899088.0927807316</v>
      </c>
      <c r="J22" s="17">
        <v>10164757.716438264</v>
      </c>
      <c r="K22" s="17"/>
      <c r="L22" s="325"/>
      <c r="M22" s="325"/>
    </row>
    <row r="23" spans="1:13" x14ac:dyDescent="0.2">
      <c r="A23" s="8">
        <v>8</v>
      </c>
      <c r="B23" s="309">
        <v>875</v>
      </c>
      <c r="C23" s="303" t="s">
        <v>331</v>
      </c>
      <c r="D23" s="303"/>
      <c r="E23" s="303"/>
      <c r="F23" s="303"/>
      <c r="G23" s="8"/>
      <c r="H23" s="17">
        <v>2398940.6</v>
      </c>
      <c r="I23" s="17">
        <v>2605158.611633813</v>
      </c>
      <c r="J23" s="17">
        <v>2674347.4594738092</v>
      </c>
      <c r="K23" s="17"/>
      <c r="L23" s="325"/>
      <c r="M23" s="325"/>
    </row>
    <row r="24" spans="1:13" x14ac:dyDescent="0.2">
      <c r="A24" s="8">
        <v>9</v>
      </c>
      <c r="B24" s="309">
        <v>878</v>
      </c>
      <c r="C24" s="303" t="s">
        <v>332</v>
      </c>
      <c r="D24" s="303"/>
      <c r="E24" s="303"/>
      <c r="F24" s="303"/>
      <c r="G24" s="8"/>
      <c r="H24" s="17">
        <v>3561376.2500000005</v>
      </c>
      <c r="I24" s="17">
        <v>3638922.4718314516</v>
      </c>
      <c r="J24" s="17">
        <v>3741256.9032851988</v>
      </c>
      <c r="K24" s="17"/>
      <c r="L24" s="325"/>
      <c r="M24" s="325"/>
    </row>
    <row r="25" spans="1:13" x14ac:dyDescent="0.2">
      <c r="A25" s="8">
        <v>10</v>
      </c>
      <c r="B25" s="309">
        <v>879</v>
      </c>
      <c r="C25" s="303" t="s">
        <v>333</v>
      </c>
      <c r="D25" s="303"/>
      <c r="E25" s="303"/>
      <c r="F25" s="303"/>
      <c r="G25" s="8"/>
      <c r="H25" s="17">
        <v>3553195.0599999996</v>
      </c>
      <c r="I25" s="17">
        <v>3727105.42779171</v>
      </c>
      <c r="J25" s="17">
        <v>3831132.1627834877</v>
      </c>
      <c r="K25" s="17"/>
      <c r="L25" s="325"/>
      <c r="M25" s="325"/>
    </row>
    <row r="26" spans="1:13" x14ac:dyDescent="0.2">
      <c r="A26" s="8">
        <v>11</v>
      </c>
      <c r="B26" s="309">
        <v>880</v>
      </c>
      <c r="C26" s="303" t="s">
        <v>334</v>
      </c>
      <c r="D26" s="303"/>
      <c r="E26" s="303"/>
      <c r="F26" s="303"/>
      <c r="G26" s="8"/>
      <c r="H26" s="17">
        <v>10868969.580000002</v>
      </c>
      <c r="I26" s="17">
        <v>11115030.765130779</v>
      </c>
      <c r="J26" s="17">
        <v>11373007.895985045</v>
      </c>
      <c r="K26" s="17"/>
      <c r="L26" s="325"/>
      <c r="M26" s="325"/>
    </row>
    <row r="27" spans="1:13" x14ac:dyDescent="0.2">
      <c r="A27" s="8">
        <v>12</v>
      </c>
      <c r="B27" s="309">
        <v>881</v>
      </c>
      <c r="C27" s="303" t="s">
        <v>335</v>
      </c>
      <c r="D27" s="303"/>
      <c r="E27" s="303"/>
      <c r="F27" s="303"/>
      <c r="G27" s="8"/>
      <c r="H27" s="17">
        <v>113396.08000000002</v>
      </c>
      <c r="I27" s="17">
        <v>155430.47985999999</v>
      </c>
      <c r="J27" s="17">
        <v>156829.35417874</v>
      </c>
      <c r="K27" s="17"/>
      <c r="L27" s="325"/>
      <c r="M27" s="325"/>
    </row>
    <row r="28" spans="1:13" x14ac:dyDescent="0.2">
      <c r="A28" s="8">
        <v>13</v>
      </c>
      <c r="B28" s="309">
        <v>885</v>
      </c>
      <c r="C28" s="303" t="s">
        <v>336</v>
      </c>
      <c r="D28" s="303"/>
      <c r="E28" s="303"/>
      <c r="F28" s="303"/>
      <c r="G28" s="8"/>
      <c r="H28" s="17">
        <v>675938.02</v>
      </c>
      <c r="I28" s="17">
        <v>719501.28152000008</v>
      </c>
      <c r="J28" s="17">
        <v>738208.31483952003</v>
      </c>
      <c r="K28" s="17"/>
      <c r="L28" s="325"/>
      <c r="M28" s="325"/>
    </row>
    <row r="29" spans="1:13" x14ac:dyDescent="0.2">
      <c r="A29" s="8">
        <v>14</v>
      </c>
      <c r="B29" s="309">
        <v>886</v>
      </c>
      <c r="C29" s="303" t="s">
        <v>337</v>
      </c>
      <c r="D29" s="303"/>
      <c r="E29" s="303"/>
      <c r="F29" s="303"/>
      <c r="G29" s="8"/>
      <c r="H29" s="17">
        <v>85434.549999999988</v>
      </c>
      <c r="I29" s="17">
        <v>83412.153560000006</v>
      </c>
      <c r="J29" s="17">
        <v>86164.754627479968</v>
      </c>
      <c r="K29" s="17"/>
      <c r="L29" s="325"/>
      <c r="M29" s="325"/>
    </row>
    <row r="30" spans="1:13" x14ac:dyDescent="0.2">
      <c r="A30" s="8">
        <v>15</v>
      </c>
      <c r="B30" s="309">
        <v>887</v>
      </c>
      <c r="C30" s="303" t="s">
        <v>338</v>
      </c>
      <c r="D30" s="303"/>
      <c r="E30" s="303"/>
      <c r="F30" s="303"/>
      <c r="G30" s="8"/>
      <c r="H30" s="17">
        <v>9207102.6500000004</v>
      </c>
      <c r="I30" s="17">
        <v>9399829.0293006208</v>
      </c>
      <c r="J30" s="17">
        <v>9577171.3112954311</v>
      </c>
      <c r="K30" s="17"/>
      <c r="L30" s="325"/>
      <c r="M30" s="325"/>
    </row>
    <row r="31" spans="1:13" x14ac:dyDescent="0.2">
      <c r="A31" s="8">
        <v>16</v>
      </c>
      <c r="B31" s="309">
        <v>888</v>
      </c>
      <c r="C31" s="303" t="s">
        <v>339</v>
      </c>
      <c r="D31" s="303"/>
      <c r="E31" s="303"/>
      <c r="F31" s="303"/>
      <c r="G31" s="8"/>
      <c r="H31" s="17">
        <v>1987643.6099999999</v>
      </c>
      <c r="I31" s="17">
        <v>1704315.237343716</v>
      </c>
      <c r="J31" s="17">
        <v>1726692.2887233316</v>
      </c>
      <c r="K31" s="17"/>
      <c r="L31" s="325"/>
      <c r="M31" s="325"/>
    </row>
    <row r="32" spans="1:13" x14ac:dyDescent="0.2">
      <c r="A32" s="8">
        <v>17</v>
      </c>
      <c r="B32" s="309">
        <v>889</v>
      </c>
      <c r="C32" s="303" t="s">
        <v>340</v>
      </c>
      <c r="D32" s="303"/>
      <c r="E32" s="303"/>
      <c r="F32" s="303"/>
      <c r="G32" s="8"/>
      <c r="H32" s="17">
        <v>216031.31</v>
      </c>
      <c r="I32" s="17">
        <v>217384.13936121811</v>
      </c>
      <c r="J32" s="17">
        <v>222121.08437215627</v>
      </c>
      <c r="K32" s="17"/>
      <c r="L32" s="325"/>
      <c r="M32" s="325"/>
    </row>
    <row r="33" spans="1:13" x14ac:dyDescent="0.2">
      <c r="A33" s="8">
        <v>18</v>
      </c>
      <c r="B33" s="309">
        <v>892</v>
      </c>
      <c r="C33" s="303" t="s">
        <v>341</v>
      </c>
      <c r="D33" s="303"/>
      <c r="E33" s="303"/>
      <c r="F33" s="303"/>
      <c r="G33" s="8"/>
      <c r="H33" s="17">
        <v>902993.69000000018</v>
      </c>
      <c r="I33" s="17">
        <v>918197.687866922</v>
      </c>
      <c r="J33" s="17">
        <v>946767.83347382769</v>
      </c>
      <c r="K33" s="17"/>
      <c r="L33" s="325"/>
      <c r="M33" s="325"/>
    </row>
    <row r="34" spans="1:13" x14ac:dyDescent="0.2">
      <c r="A34" s="8">
        <v>19</v>
      </c>
      <c r="B34" s="309">
        <v>893</v>
      </c>
      <c r="C34" s="303" t="s">
        <v>342</v>
      </c>
      <c r="D34" s="303"/>
      <c r="E34" s="303"/>
      <c r="F34" s="303"/>
      <c r="G34" s="8"/>
      <c r="H34" s="17">
        <v>769823.08</v>
      </c>
      <c r="I34" s="17">
        <v>740765.90165047208</v>
      </c>
      <c r="J34" s="17">
        <v>760979.88638789696</v>
      </c>
      <c r="K34" s="17"/>
      <c r="L34" s="325"/>
      <c r="M34" s="325"/>
    </row>
    <row r="35" spans="1:13" x14ac:dyDescent="0.2">
      <c r="A35" s="8">
        <v>20</v>
      </c>
      <c r="B35" s="309">
        <v>8941</v>
      </c>
      <c r="C35" s="303" t="s">
        <v>343</v>
      </c>
      <c r="D35" s="303"/>
      <c r="E35" s="303"/>
      <c r="F35" s="303"/>
      <c r="G35" s="8"/>
      <c r="H35" s="17">
        <v>0</v>
      </c>
      <c r="I35" s="17">
        <v>0</v>
      </c>
      <c r="J35" s="17">
        <v>0</v>
      </c>
      <c r="K35" s="17"/>
      <c r="L35" s="325"/>
      <c r="M35" s="325"/>
    </row>
    <row r="36" spans="1:13" x14ac:dyDescent="0.2">
      <c r="A36" s="8">
        <v>21</v>
      </c>
      <c r="B36" s="309">
        <v>8942</v>
      </c>
      <c r="C36" s="303" t="s">
        <v>344</v>
      </c>
      <c r="D36" s="303"/>
      <c r="E36" s="303"/>
      <c r="F36" s="303"/>
      <c r="G36" s="8"/>
      <c r="H36" s="17">
        <v>0</v>
      </c>
      <c r="I36" s="17">
        <v>0</v>
      </c>
      <c r="J36" s="17">
        <v>0</v>
      </c>
      <c r="K36" s="17"/>
      <c r="L36" s="325"/>
      <c r="M36" s="325"/>
    </row>
    <row r="37" spans="1:13" x14ac:dyDescent="0.2">
      <c r="A37" s="8">
        <v>22</v>
      </c>
      <c r="B37" s="308"/>
      <c r="C37" s="302" t="s">
        <v>345</v>
      </c>
      <c r="D37" s="303"/>
      <c r="E37" s="303"/>
      <c r="F37" s="303"/>
      <c r="G37" s="8"/>
      <c r="H37" s="463">
        <f>SUM(H18:H36)</f>
        <v>58606964.109999999</v>
      </c>
      <c r="I37" s="463">
        <f>SUM(I18:I36)</f>
        <v>59369316.270580098</v>
      </c>
      <c r="J37" s="463">
        <f>SUM(J18:J36)</f>
        <v>60860265.587041736</v>
      </c>
      <c r="K37" s="17"/>
      <c r="L37" s="325"/>
      <c r="M37" s="325"/>
    </row>
    <row r="38" spans="1:13" x14ac:dyDescent="0.2">
      <c r="A38" s="8"/>
      <c r="B38" s="308"/>
      <c r="C38" s="303"/>
      <c r="D38" s="303"/>
      <c r="E38" s="303"/>
      <c r="F38" s="303"/>
      <c r="G38" s="8"/>
      <c r="H38" s="8"/>
      <c r="I38" s="8"/>
      <c r="J38" s="8"/>
      <c r="K38" s="8"/>
    </row>
    <row r="39" spans="1:13" x14ac:dyDescent="0.2">
      <c r="A39" s="8"/>
      <c r="B39" s="302" t="s">
        <v>346</v>
      </c>
      <c r="C39" s="303"/>
      <c r="D39" s="303"/>
      <c r="E39" s="303"/>
      <c r="F39" s="303"/>
      <c r="G39" s="8"/>
      <c r="H39" s="8"/>
      <c r="I39" s="8"/>
      <c r="J39" s="8"/>
      <c r="K39" s="8"/>
    </row>
    <row r="40" spans="1:13" x14ac:dyDescent="0.2">
      <c r="A40" s="8"/>
      <c r="B40" s="308"/>
      <c r="C40" s="303"/>
      <c r="D40" s="303"/>
      <c r="E40" s="303"/>
      <c r="F40" s="303"/>
      <c r="G40" s="8"/>
      <c r="H40" s="8"/>
      <c r="I40" s="8"/>
      <c r="J40" s="8"/>
      <c r="K40" s="8"/>
    </row>
    <row r="41" spans="1:13" x14ac:dyDescent="0.2">
      <c r="A41" s="8">
        <v>23</v>
      </c>
      <c r="B41" s="309">
        <v>901</v>
      </c>
      <c r="C41" s="303" t="s">
        <v>347</v>
      </c>
      <c r="D41" s="303"/>
      <c r="E41" s="303"/>
      <c r="F41" s="303"/>
      <c r="G41" s="8"/>
      <c r="H41" s="17">
        <v>1296879.21</v>
      </c>
      <c r="I41" s="17">
        <v>1370729.310364438</v>
      </c>
      <c r="J41" s="17">
        <v>1409735.4873108966</v>
      </c>
      <c r="K41" s="17"/>
      <c r="L41" s="325"/>
      <c r="M41" s="325"/>
    </row>
    <row r="42" spans="1:13" x14ac:dyDescent="0.2">
      <c r="A42" s="8">
        <v>24</v>
      </c>
      <c r="B42" s="309">
        <v>902</v>
      </c>
      <c r="C42" s="303" t="s">
        <v>348</v>
      </c>
      <c r="D42" s="303"/>
      <c r="E42" s="303"/>
      <c r="F42" s="303"/>
      <c r="G42" s="8"/>
      <c r="H42" s="17">
        <v>3475993.93</v>
      </c>
      <c r="I42" s="17">
        <v>3634599.1678694258</v>
      </c>
      <c r="J42" s="17">
        <v>3737334.7785268733</v>
      </c>
      <c r="K42" s="17"/>
      <c r="L42" s="325"/>
      <c r="M42" s="325"/>
    </row>
    <row r="43" spans="1:13" x14ac:dyDescent="0.2">
      <c r="A43" s="8">
        <v>25</v>
      </c>
      <c r="B43" s="309">
        <v>9031</v>
      </c>
      <c r="C43" s="303" t="s">
        <v>349</v>
      </c>
      <c r="D43" s="303"/>
      <c r="E43" s="303"/>
      <c r="F43" s="303"/>
      <c r="G43" s="8"/>
      <c r="H43" s="17">
        <v>17041878.73</v>
      </c>
      <c r="I43" s="17">
        <v>17555429.116939411</v>
      </c>
      <c r="J43" s="17">
        <v>18027063.149785839</v>
      </c>
      <c r="K43" s="17"/>
      <c r="L43" s="325"/>
      <c r="M43" s="325"/>
    </row>
    <row r="44" spans="1:13" x14ac:dyDescent="0.2">
      <c r="A44" s="8">
        <v>26</v>
      </c>
      <c r="B44" s="309">
        <v>9032</v>
      </c>
      <c r="C44" s="303" t="s">
        <v>350</v>
      </c>
      <c r="D44" s="303"/>
      <c r="E44" s="303"/>
      <c r="F44" s="303"/>
      <c r="G44" s="8"/>
      <c r="H44" s="17">
        <v>946338.73</v>
      </c>
      <c r="I44" s="17">
        <v>675101.96893464227</v>
      </c>
      <c r="J44" s="17">
        <v>697473.99434113875</v>
      </c>
      <c r="K44" s="17"/>
      <c r="L44" s="325"/>
      <c r="M44" s="325"/>
    </row>
    <row r="45" spans="1:13" x14ac:dyDescent="0.2">
      <c r="A45" s="8">
        <v>27</v>
      </c>
      <c r="B45" s="309">
        <v>9033</v>
      </c>
      <c r="C45" s="303" t="s">
        <v>351</v>
      </c>
      <c r="D45" s="303"/>
      <c r="E45" s="303"/>
      <c r="F45" s="303"/>
      <c r="G45" s="8"/>
      <c r="H45" s="17">
        <v>329452.99</v>
      </c>
      <c r="I45" s="17">
        <v>314145.65878</v>
      </c>
      <c r="J45" s="17">
        <v>320742.71761437994</v>
      </c>
      <c r="K45" s="17"/>
      <c r="L45" s="325"/>
      <c r="M45" s="325"/>
    </row>
    <row r="46" spans="1:13" x14ac:dyDescent="0.2">
      <c r="A46" s="8">
        <v>28</v>
      </c>
      <c r="B46" s="309">
        <v>904</v>
      </c>
      <c r="C46" s="314" t="s">
        <v>352</v>
      </c>
      <c r="D46" s="303"/>
      <c r="E46" s="303"/>
      <c r="F46" s="303"/>
      <c r="G46" s="8"/>
      <c r="H46" s="17">
        <v>795197.4700000002</v>
      </c>
      <c r="I46" s="17">
        <v>842608.17000000016</v>
      </c>
      <c r="J46" s="17">
        <v>842608.17000000016</v>
      </c>
      <c r="K46" s="17"/>
      <c r="L46" s="325"/>
      <c r="M46" s="325"/>
    </row>
    <row r="47" spans="1:13" x14ac:dyDescent="0.2">
      <c r="A47" s="8">
        <v>29</v>
      </c>
      <c r="B47" s="309">
        <v>904</v>
      </c>
      <c r="C47" s="314" t="s">
        <v>353</v>
      </c>
      <c r="D47" s="303"/>
      <c r="E47" s="303"/>
      <c r="F47" s="303"/>
      <c r="G47" s="8"/>
      <c r="H47" s="17">
        <v>218886.19</v>
      </c>
      <c r="I47" s="17">
        <v>272743.34000000003</v>
      </c>
      <c r="J47" s="17">
        <v>272743.34000000003</v>
      </c>
      <c r="K47" s="17"/>
      <c r="L47" s="325"/>
      <c r="M47" s="325"/>
    </row>
    <row r="48" spans="1:13" x14ac:dyDescent="0.2">
      <c r="A48" s="8">
        <v>30</v>
      </c>
      <c r="B48" s="309">
        <v>904</v>
      </c>
      <c r="C48" s="314" t="s">
        <v>354</v>
      </c>
      <c r="D48" s="303"/>
      <c r="E48" s="303"/>
      <c r="F48" s="303"/>
      <c r="G48" s="8"/>
      <c r="H48" s="17">
        <v>1079680.0200000003</v>
      </c>
      <c r="I48" s="17">
        <v>1088831.76</v>
      </c>
      <c r="J48" s="17">
        <v>1088831.76</v>
      </c>
      <c r="K48" s="17"/>
      <c r="L48" s="325"/>
      <c r="M48" s="325"/>
    </row>
    <row r="49" spans="1:17" x14ac:dyDescent="0.2">
      <c r="A49" s="8">
        <v>31</v>
      </c>
      <c r="B49" s="309">
        <v>905</v>
      </c>
      <c r="C49" s="303" t="s">
        <v>355</v>
      </c>
      <c r="D49" s="303"/>
      <c r="E49" s="303"/>
      <c r="F49" s="303"/>
      <c r="G49" s="8"/>
      <c r="H49" s="17">
        <v>0</v>
      </c>
      <c r="I49" s="17">
        <v>0</v>
      </c>
      <c r="J49" s="17">
        <v>0</v>
      </c>
      <c r="K49" s="17"/>
      <c r="L49" s="325"/>
      <c r="M49" s="325"/>
    </row>
    <row r="50" spans="1:17" x14ac:dyDescent="0.2">
      <c r="A50" s="8"/>
      <c r="B50" s="302"/>
      <c r="C50" s="303"/>
      <c r="D50" s="303"/>
      <c r="E50" s="303"/>
      <c r="F50" s="303"/>
      <c r="G50" s="8"/>
      <c r="H50" s="8"/>
      <c r="I50" s="8"/>
      <c r="J50" s="8"/>
      <c r="K50" s="8"/>
    </row>
    <row r="51" spans="1:17" x14ac:dyDescent="0.2">
      <c r="A51" s="8">
        <v>32</v>
      </c>
      <c r="B51" s="302" t="s">
        <v>356</v>
      </c>
      <c r="C51" s="303"/>
      <c r="D51" s="303"/>
      <c r="E51" s="303"/>
      <c r="F51" s="303"/>
      <c r="G51" s="8"/>
      <c r="H51" s="463">
        <f>SUM(H41:H50)</f>
        <v>25184307.27</v>
      </c>
      <c r="I51" s="463">
        <f>SUM(I41:I50)</f>
        <v>25754188.492887922</v>
      </c>
      <c r="J51" s="463">
        <f>SUM(J41:J50)</f>
        <v>26396533.39757913</v>
      </c>
      <c r="K51" s="17"/>
      <c r="L51" s="325"/>
      <c r="M51" s="325"/>
    </row>
    <row r="52" spans="1:17" x14ac:dyDescent="0.2">
      <c r="F52" s="8"/>
      <c r="G52" s="8"/>
      <c r="H52" s="8"/>
      <c r="I52" s="8"/>
      <c r="J52" s="8"/>
      <c r="K52" s="8"/>
      <c r="N52" s="888"/>
    </row>
    <row r="53" spans="1:17" x14ac:dyDescent="0.2">
      <c r="A53" s="8">
        <v>33</v>
      </c>
      <c r="B53" s="309">
        <v>907</v>
      </c>
      <c r="C53" s="303" t="s">
        <v>347</v>
      </c>
      <c r="D53" s="303"/>
      <c r="E53" s="303"/>
      <c r="F53" s="303"/>
      <c r="G53" s="8"/>
      <c r="H53" s="17">
        <v>455610.54999999993</v>
      </c>
      <c r="I53" s="17">
        <v>472308.70896279858</v>
      </c>
      <c r="J53" s="17">
        <v>485877.50084527506</v>
      </c>
      <c r="K53" s="17"/>
      <c r="L53" s="325"/>
      <c r="M53" s="325"/>
      <c r="N53" s="888"/>
    </row>
    <row r="54" spans="1:17" x14ac:dyDescent="0.2">
      <c r="A54" s="8">
        <v>34</v>
      </c>
      <c r="B54" s="309">
        <v>908</v>
      </c>
      <c r="C54" s="303" t="s">
        <v>357</v>
      </c>
      <c r="D54" s="303"/>
      <c r="E54" s="303"/>
      <c r="F54" s="303"/>
      <c r="G54" s="8"/>
      <c r="H54" s="17">
        <v>27506760.779999994</v>
      </c>
      <c r="I54" s="17">
        <v>29189089.043071382</v>
      </c>
      <c r="J54" s="17">
        <v>29812316.845175661</v>
      </c>
      <c r="K54" s="17"/>
      <c r="L54" s="325"/>
      <c r="M54" s="325"/>
      <c r="N54" s="888"/>
    </row>
    <row r="55" spans="1:17" x14ac:dyDescent="0.2">
      <c r="A55" s="8">
        <v>35</v>
      </c>
      <c r="B55" s="309">
        <v>909</v>
      </c>
      <c r="C55" s="303" t="s">
        <v>358</v>
      </c>
      <c r="D55" s="303"/>
      <c r="E55" s="303"/>
      <c r="F55" s="303"/>
      <c r="G55" s="8"/>
      <c r="H55" s="17">
        <v>679558.88</v>
      </c>
      <c r="I55" s="17">
        <v>782006.03925000003</v>
      </c>
      <c r="J55" s="17">
        <v>791390.11172099994</v>
      </c>
      <c r="K55" s="17"/>
      <c r="L55" s="325"/>
      <c r="M55" s="325"/>
      <c r="N55" s="888"/>
    </row>
    <row r="56" spans="1:17" x14ac:dyDescent="0.2">
      <c r="A56" s="8">
        <v>36</v>
      </c>
      <c r="B56" s="309">
        <v>910</v>
      </c>
      <c r="C56" s="303" t="s">
        <v>359</v>
      </c>
      <c r="D56" s="303"/>
      <c r="E56" s="303"/>
      <c r="F56" s="303"/>
      <c r="G56" s="8"/>
      <c r="H56" s="17">
        <v>0</v>
      </c>
      <c r="I56" s="17">
        <v>0</v>
      </c>
      <c r="J56" s="17">
        <v>0</v>
      </c>
      <c r="K56" s="17"/>
      <c r="L56" s="325"/>
      <c r="M56" s="325"/>
      <c r="N56" s="888"/>
    </row>
    <row r="57" spans="1:17" x14ac:dyDescent="0.2">
      <c r="A57" s="8">
        <v>37</v>
      </c>
      <c r="B57" s="302" t="s">
        <v>360</v>
      </c>
      <c r="C57" s="303"/>
      <c r="D57" s="303"/>
      <c r="E57" s="303"/>
      <c r="F57" s="303"/>
      <c r="G57" s="8"/>
      <c r="H57" s="463">
        <f>SUM(H53:H56)</f>
        <v>28641930.209999993</v>
      </c>
      <c r="I57" s="463">
        <f>SUM(I53:I56)</f>
        <v>30443403.791284181</v>
      </c>
      <c r="J57" s="463">
        <f>SUM(J53:J56)</f>
        <v>31089584.457741939</v>
      </c>
      <c r="K57" s="17"/>
      <c r="L57" s="325"/>
      <c r="M57" s="325"/>
      <c r="N57" s="888"/>
    </row>
    <row r="58" spans="1:17" x14ac:dyDescent="0.2">
      <c r="A58" s="8"/>
      <c r="B58" s="302"/>
      <c r="C58" s="303"/>
      <c r="D58" s="303"/>
      <c r="E58" s="303"/>
      <c r="F58" s="303"/>
      <c r="G58" s="8"/>
      <c r="H58" s="8"/>
      <c r="I58" s="8"/>
      <c r="J58" s="8"/>
      <c r="K58" s="8"/>
      <c r="N58" s="888"/>
    </row>
    <row r="59" spans="1:17" x14ac:dyDescent="0.2">
      <c r="A59" s="8">
        <v>38</v>
      </c>
      <c r="B59" s="302" t="s">
        <v>361</v>
      </c>
      <c r="C59" s="303"/>
      <c r="D59" s="303"/>
      <c r="E59" s="303"/>
      <c r="F59" s="303"/>
      <c r="G59" s="8"/>
      <c r="H59" s="8"/>
      <c r="I59" s="8"/>
      <c r="J59" s="8"/>
      <c r="K59" s="8"/>
      <c r="N59" s="888"/>
      <c r="O59" s="331"/>
      <c r="P59" s="331"/>
      <c r="Q59" s="331"/>
    </row>
    <row r="60" spans="1:17" x14ac:dyDescent="0.2">
      <c r="A60" s="8">
        <v>39</v>
      </c>
      <c r="B60" s="309">
        <v>920</v>
      </c>
      <c r="C60" s="303" t="s">
        <v>362</v>
      </c>
      <c r="D60" s="303"/>
      <c r="E60" s="303"/>
      <c r="F60" s="303"/>
      <c r="G60" s="8"/>
      <c r="H60" s="17">
        <v>6253691.3099999996</v>
      </c>
      <c r="I60" s="17">
        <v>6507332.3405862227</v>
      </c>
      <c r="J60" s="17">
        <v>6702298.3957343046</v>
      </c>
      <c r="K60" s="17"/>
      <c r="L60" s="325"/>
      <c r="M60" s="325"/>
      <c r="N60" s="888"/>
      <c r="O60" s="331"/>
      <c r="P60" s="331"/>
      <c r="Q60" s="331"/>
    </row>
    <row r="61" spans="1:17" x14ac:dyDescent="0.2">
      <c r="A61" s="8">
        <v>40</v>
      </c>
      <c r="B61" s="309">
        <v>921</v>
      </c>
      <c r="C61" s="303" t="s">
        <v>363</v>
      </c>
      <c r="D61" s="303"/>
      <c r="E61" s="303"/>
      <c r="F61" s="303"/>
      <c r="G61" s="8"/>
      <c r="H61" s="17">
        <v>40640561.399999999</v>
      </c>
      <c r="I61" s="17">
        <v>40542387.335470423</v>
      </c>
      <c r="J61" s="17">
        <v>41330092.182010345</v>
      </c>
      <c r="K61" s="17"/>
      <c r="L61" s="325"/>
      <c r="M61" s="325"/>
      <c r="N61" s="888"/>
      <c r="O61" s="331"/>
      <c r="P61" s="331"/>
      <c r="Q61" s="331"/>
    </row>
    <row r="62" spans="1:17" x14ac:dyDescent="0.2">
      <c r="A62" s="8">
        <v>41</v>
      </c>
      <c r="B62" s="309">
        <v>922</v>
      </c>
      <c r="C62" s="303" t="s">
        <v>364</v>
      </c>
      <c r="D62" s="303"/>
      <c r="E62" s="303"/>
      <c r="F62" s="303"/>
      <c r="G62" s="8"/>
      <c r="H62" s="17">
        <v>-3304807.1400000006</v>
      </c>
      <c r="I62" s="17">
        <v>-3374270.4800000004</v>
      </c>
      <c r="J62" s="17">
        <v>-3374270.4800000004</v>
      </c>
      <c r="K62" s="17"/>
      <c r="L62" s="325"/>
      <c r="M62" s="325"/>
      <c r="N62" s="888"/>
      <c r="O62" s="331"/>
      <c r="P62" s="331"/>
      <c r="Q62" s="331"/>
    </row>
    <row r="63" spans="1:17" x14ac:dyDescent="0.2">
      <c r="A63" s="8">
        <v>42</v>
      </c>
      <c r="B63" s="309">
        <v>923</v>
      </c>
      <c r="C63" s="303" t="s">
        <v>365</v>
      </c>
      <c r="D63" s="303"/>
      <c r="E63" s="303"/>
      <c r="F63" s="303"/>
      <c r="G63" s="8"/>
      <c r="H63" s="17">
        <v>2062536.48</v>
      </c>
      <c r="I63" s="17">
        <v>2098625.3738000002</v>
      </c>
      <c r="J63" s="17">
        <v>2138499.2559022</v>
      </c>
      <c r="K63" s="17"/>
      <c r="L63" s="325"/>
      <c r="M63" s="325"/>
      <c r="N63" s="888"/>
      <c r="O63" s="331"/>
      <c r="P63" s="331"/>
      <c r="Q63" s="331"/>
    </row>
    <row r="64" spans="1:17" x14ac:dyDescent="0.2">
      <c r="A64" s="8">
        <v>43</v>
      </c>
      <c r="B64" s="309">
        <v>924</v>
      </c>
      <c r="C64" s="303" t="s">
        <v>312</v>
      </c>
      <c r="D64" s="303"/>
      <c r="E64" s="303"/>
      <c r="F64" s="303"/>
      <c r="G64" s="8"/>
      <c r="H64" s="17">
        <v>410290.28</v>
      </c>
      <c r="I64" s="17">
        <v>683578.39835999999</v>
      </c>
      <c r="J64" s="17">
        <v>697249.96632719995</v>
      </c>
      <c r="K64" s="17"/>
      <c r="L64" s="325"/>
      <c r="M64" s="325"/>
      <c r="N64" s="888"/>
      <c r="O64" s="331"/>
      <c r="P64" s="331"/>
      <c r="Q64" s="331"/>
    </row>
    <row r="65" spans="1:17" x14ac:dyDescent="0.2">
      <c r="A65" s="8">
        <v>44</v>
      </c>
      <c r="B65" s="309">
        <v>925</v>
      </c>
      <c r="C65" s="303" t="s">
        <v>366</v>
      </c>
      <c r="D65" s="303"/>
      <c r="E65" s="303"/>
      <c r="F65" s="303"/>
      <c r="G65" s="8"/>
      <c r="H65" s="17">
        <v>73306.960000000006</v>
      </c>
      <c r="I65" s="17">
        <v>87280.597894614577</v>
      </c>
      <c r="J65" s="17">
        <v>89895.610156451206</v>
      </c>
      <c r="K65" s="17"/>
      <c r="L65" s="325"/>
      <c r="M65" s="325"/>
      <c r="N65" s="888"/>
    </row>
    <row r="66" spans="1:17" ht="12.75" customHeight="1" x14ac:dyDescent="0.2">
      <c r="A66" s="8">
        <v>45</v>
      </c>
      <c r="B66" s="309">
        <v>926</v>
      </c>
      <c r="C66" s="303" t="s">
        <v>367</v>
      </c>
      <c r="D66" s="303"/>
      <c r="E66" s="303"/>
      <c r="F66" s="303"/>
      <c r="G66" s="8"/>
      <c r="H66" s="17">
        <v>1531500.02</v>
      </c>
      <c r="I66" s="17">
        <v>1595818.5796233979</v>
      </c>
      <c r="J66" s="17">
        <v>1643630.86842578</v>
      </c>
      <c r="K66" s="17"/>
      <c r="L66" s="325"/>
      <c r="M66" s="325"/>
      <c r="O66" s="331"/>
      <c r="P66" s="331"/>
      <c r="Q66" s="331"/>
    </row>
    <row r="67" spans="1:17" x14ac:dyDescent="0.2">
      <c r="A67" s="8">
        <v>46</v>
      </c>
      <c r="B67" s="309">
        <v>928</v>
      </c>
      <c r="C67" s="303" t="s">
        <v>368</v>
      </c>
      <c r="D67" s="303"/>
      <c r="E67" s="303"/>
      <c r="F67" s="303"/>
      <c r="G67" s="8"/>
      <c r="H67" s="17">
        <v>0</v>
      </c>
      <c r="I67" s="17">
        <v>0</v>
      </c>
      <c r="J67" s="17">
        <v>0</v>
      </c>
      <c r="K67" s="17"/>
      <c r="L67" s="325"/>
      <c r="M67" s="325"/>
      <c r="O67" s="331"/>
      <c r="P67" s="331"/>
      <c r="Q67" s="331"/>
    </row>
    <row r="68" spans="1:17" x14ac:dyDescent="0.2">
      <c r="A68" s="8">
        <v>47</v>
      </c>
      <c r="B68" s="309">
        <v>9301</v>
      </c>
      <c r="C68" s="303" t="s">
        <v>74</v>
      </c>
      <c r="D68" s="303"/>
      <c r="E68" s="303"/>
      <c r="F68" s="303"/>
      <c r="G68" s="8"/>
      <c r="H68" s="17">
        <v>0</v>
      </c>
      <c r="I68" s="17">
        <v>0</v>
      </c>
      <c r="J68" s="17">
        <v>0</v>
      </c>
      <c r="K68" s="17"/>
      <c r="L68" s="325"/>
      <c r="M68" s="325"/>
      <c r="O68" s="331"/>
      <c r="P68" s="331"/>
      <c r="Q68" s="331"/>
    </row>
    <row r="69" spans="1:17" x14ac:dyDescent="0.2">
      <c r="A69" s="8">
        <v>48</v>
      </c>
      <c r="B69" s="309">
        <v>9302</v>
      </c>
      <c r="C69" s="303" t="s">
        <v>369</v>
      </c>
      <c r="D69" s="303"/>
      <c r="E69" s="303"/>
      <c r="F69" s="303"/>
      <c r="G69" s="8"/>
      <c r="H69" s="17">
        <v>1859676.7200000002</v>
      </c>
      <c r="I69" s="17">
        <v>1960803.4309108376</v>
      </c>
      <c r="J69" s="17">
        <v>1983984.1080960336</v>
      </c>
      <c r="K69" s="17"/>
      <c r="L69" s="325"/>
      <c r="M69" s="325"/>
      <c r="O69" s="331"/>
      <c r="P69" s="331"/>
      <c r="Q69" s="331"/>
    </row>
    <row r="70" spans="1:17" x14ac:dyDescent="0.2">
      <c r="A70" s="8">
        <v>49</v>
      </c>
      <c r="B70" s="309">
        <v>931</v>
      </c>
      <c r="C70" s="303" t="s">
        <v>335</v>
      </c>
      <c r="D70" s="303"/>
      <c r="E70" s="303"/>
      <c r="F70" s="303"/>
      <c r="G70" s="8"/>
      <c r="H70" s="17">
        <v>1023954.3500000001</v>
      </c>
      <c r="I70" s="17">
        <v>1047556.26304</v>
      </c>
      <c r="J70" s="17">
        <v>1060126.93819648</v>
      </c>
      <c r="K70" s="17"/>
      <c r="L70" s="325"/>
      <c r="M70" s="325"/>
      <c r="O70" s="331"/>
      <c r="P70" s="331"/>
      <c r="Q70" s="331"/>
    </row>
    <row r="71" spans="1:17" x14ac:dyDescent="0.2">
      <c r="A71" s="8">
        <v>50</v>
      </c>
      <c r="B71" s="309">
        <v>935</v>
      </c>
      <c r="C71" s="303" t="s">
        <v>370</v>
      </c>
      <c r="D71" s="303"/>
      <c r="E71" s="303"/>
      <c r="F71" s="303"/>
      <c r="G71" s="8"/>
      <c r="H71" s="17">
        <v>0</v>
      </c>
      <c r="I71" s="17">
        <v>0</v>
      </c>
      <c r="J71" s="17">
        <v>0</v>
      </c>
      <c r="K71" s="17"/>
      <c r="L71" s="325"/>
      <c r="M71" s="325"/>
      <c r="O71" s="331"/>
      <c r="P71" s="331"/>
      <c r="Q71" s="331"/>
    </row>
    <row r="72" spans="1:17" x14ac:dyDescent="0.2">
      <c r="A72" s="8">
        <v>51</v>
      </c>
      <c r="B72" s="303"/>
      <c r="C72" s="302" t="s">
        <v>371</v>
      </c>
      <c r="D72" s="303"/>
      <c r="E72" s="303"/>
      <c r="F72" s="303"/>
      <c r="G72" s="8"/>
      <c r="H72" s="463">
        <f>SUM(H60:H71)</f>
        <v>50550710.380000003</v>
      </c>
      <c r="I72" s="463">
        <f>SUM(I60:I71)</f>
        <v>51149111.839685507</v>
      </c>
      <c r="J72" s="463">
        <f>SUM(J60:J71)</f>
        <v>52271506.844848789</v>
      </c>
      <c r="K72" s="17"/>
      <c r="L72" s="325"/>
      <c r="M72" s="325"/>
    </row>
    <row r="73" spans="1:17" x14ac:dyDescent="0.2">
      <c r="A73" s="8"/>
      <c r="B73" s="303"/>
      <c r="C73" s="302"/>
      <c r="D73" s="303"/>
      <c r="E73" s="303"/>
      <c r="F73" s="303"/>
      <c r="G73" s="8"/>
      <c r="H73" s="8"/>
      <c r="I73" s="8"/>
      <c r="J73" s="8"/>
      <c r="K73" s="8"/>
    </row>
    <row r="74" spans="1:17" ht="13.5" thickBot="1" x14ac:dyDescent="0.25">
      <c r="A74" s="8">
        <v>52</v>
      </c>
      <c r="C74" s="303" t="s">
        <v>372</v>
      </c>
      <c r="D74" s="303"/>
      <c r="E74" s="303"/>
      <c r="F74" s="303"/>
      <c r="H74" s="857">
        <f>SUM(H72,H57,H51,H37,H15)</f>
        <v>162486453</v>
      </c>
      <c r="I74" s="857">
        <f>SUM(I72,I57,I51,I37,I15)</f>
        <v>166316067.73675773</v>
      </c>
      <c r="J74" s="857">
        <f>SUM(J72,J57,J51,J37,J15)</f>
        <v>170195940.23335919</v>
      </c>
      <c r="K74" s="325"/>
      <c r="L74" s="325"/>
    </row>
    <row r="75" spans="1:17" ht="13.5" thickTop="1" x14ac:dyDescent="0.2">
      <c r="A75" s="8"/>
      <c r="B75" s="302"/>
      <c r="C75" s="303"/>
      <c r="D75" s="303"/>
      <c r="E75" s="303"/>
      <c r="F75" s="303"/>
      <c r="M75" s="326"/>
    </row>
    <row r="76" spans="1:17" x14ac:dyDescent="0.2">
      <c r="A76" s="8"/>
      <c r="B76" s="302"/>
      <c r="C76" s="303"/>
      <c r="D76" s="303"/>
      <c r="E76" s="303"/>
      <c r="F76" s="303"/>
    </row>
    <row r="77" spans="1:17" x14ac:dyDescent="0.2">
      <c r="A77" s="8"/>
      <c r="B77" s="306"/>
      <c r="C77" s="306"/>
      <c r="D77" s="306"/>
      <c r="E77" s="307"/>
      <c r="F77" s="307"/>
    </row>
    <row r="78" spans="1:17" x14ac:dyDescent="0.2">
      <c r="A78" s="8"/>
      <c r="B78" s="302"/>
      <c r="C78" s="303"/>
      <c r="D78" s="303"/>
      <c r="E78" s="303"/>
      <c r="F78" s="303"/>
    </row>
    <row r="79" spans="1:17" x14ac:dyDescent="0.2">
      <c r="A79" s="8"/>
      <c r="B79" s="308"/>
      <c r="C79" s="303"/>
      <c r="D79" s="303"/>
      <c r="E79" s="303"/>
      <c r="F79" s="303"/>
    </row>
    <row r="80" spans="1:17" x14ac:dyDescent="0.2">
      <c r="A80" s="8"/>
      <c r="B80" s="302"/>
      <c r="C80" s="303"/>
      <c r="D80" s="303"/>
      <c r="E80" s="303"/>
      <c r="F80" s="303"/>
    </row>
    <row r="81" spans="1:6" x14ac:dyDescent="0.2">
      <c r="A81" s="8"/>
      <c r="B81" s="308"/>
      <c r="C81" s="303"/>
      <c r="D81" s="303"/>
      <c r="E81" s="303"/>
      <c r="F81" s="303"/>
    </row>
    <row r="82" spans="1:6" x14ac:dyDescent="0.2">
      <c r="A82" s="8"/>
      <c r="B82" s="309"/>
      <c r="C82" s="303"/>
      <c r="D82" s="303"/>
      <c r="E82" s="303"/>
      <c r="F82" s="303"/>
    </row>
    <row r="83" spans="1:6" x14ac:dyDescent="0.2">
      <c r="A83" s="8"/>
      <c r="B83" s="309"/>
      <c r="C83" s="303"/>
      <c r="D83" s="303"/>
      <c r="E83" s="303"/>
      <c r="F83" s="303"/>
    </row>
    <row r="84" spans="1:6" x14ac:dyDescent="0.2">
      <c r="A84" s="8"/>
      <c r="B84" s="308"/>
      <c r="C84" s="303"/>
      <c r="D84" s="303"/>
      <c r="E84" s="303"/>
      <c r="F84" s="303"/>
    </row>
    <row r="85" spans="1:6" x14ac:dyDescent="0.2">
      <c r="A85" s="8"/>
      <c r="B85" s="303"/>
      <c r="C85" s="302"/>
      <c r="D85" s="303"/>
      <c r="E85" s="303"/>
      <c r="F85" s="303"/>
    </row>
    <row r="86" spans="1:6" x14ac:dyDescent="0.2">
      <c r="A86" s="8"/>
      <c r="B86" s="308"/>
      <c r="C86" s="303"/>
      <c r="D86" s="303"/>
      <c r="E86" s="303"/>
      <c r="F86" s="303"/>
    </row>
    <row r="87" spans="1:6" x14ac:dyDescent="0.2">
      <c r="A87" s="8"/>
      <c r="B87" s="302"/>
      <c r="C87" s="303"/>
      <c r="D87" s="303"/>
      <c r="E87" s="303"/>
      <c r="F87" s="303"/>
    </row>
    <row r="88" spans="1:6" x14ac:dyDescent="0.2">
      <c r="A88" s="8"/>
      <c r="B88" s="308"/>
      <c r="C88" s="303"/>
      <c r="D88" s="303"/>
      <c r="E88" s="303"/>
      <c r="F88" s="303"/>
    </row>
    <row r="89" spans="1:6" x14ac:dyDescent="0.2">
      <c r="A89" s="8"/>
      <c r="B89" s="309"/>
      <c r="C89" s="303"/>
      <c r="D89" s="303"/>
      <c r="E89" s="303"/>
      <c r="F89" s="303"/>
    </row>
    <row r="90" spans="1:6" x14ac:dyDescent="0.2">
      <c r="A90" s="8"/>
      <c r="B90" s="309"/>
      <c r="C90" s="303"/>
      <c r="D90" s="303"/>
      <c r="E90" s="303"/>
      <c r="F90" s="303"/>
    </row>
    <row r="91" spans="1:6" x14ac:dyDescent="0.2">
      <c r="A91" s="8"/>
      <c r="B91" s="309"/>
      <c r="C91" s="303"/>
      <c r="D91" s="303"/>
      <c r="E91" s="303"/>
      <c r="F91" s="303"/>
    </row>
    <row r="92" spans="1:6" x14ac:dyDescent="0.2">
      <c r="A92" s="8"/>
      <c r="B92" s="309"/>
      <c r="C92" s="303"/>
      <c r="D92" s="303"/>
      <c r="E92" s="303"/>
      <c r="F92" s="303"/>
    </row>
    <row r="93" spans="1:6" x14ac:dyDescent="0.2">
      <c r="A93" s="8"/>
      <c r="B93" s="309"/>
      <c r="C93" s="303"/>
      <c r="D93" s="303"/>
      <c r="E93" s="303"/>
      <c r="F93" s="303"/>
    </row>
    <row r="94" spans="1:6" x14ac:dyDescent="0.2">
      <c r="A94" s="8"/>
      <c r="B94" s="309"/>
      <c r="C94" s="303"/>
      <c r="D94" s="303"/>
      <c r="E94" s="303"/>
      <c r="F94" s="303"/>
    </row>
    <row r="95" spans="1:6" x14ac:dyDescent="0.2">
      <c r="A95" s="8"/>
      <c r="B95" s="309"/>
      <c r="C95" s="303"/>
      <c r="D95" s="303"/>
      <c r="E95" s="303"/>
      <c r="F95" s="303"/>
    </row>
    <row r="96" spans="1:6" x14ac:dyDescent="0.2">
      <c r="A96" s="8"/>
      <c r="B96" s="309"/>
      <c r="C96" s="303"/>
      <c r="D96" s="303"/>
      <c r="E96" s="303"/>
      <c r="F96" s="303"/>
    </row>
    <row r="97" spans="1:6" x14ac:dyDescent="0.2">
      <c r="A97" s="8"/>
      <c r="B97" s="309"/>
      <c r="C97" s="303"/>
      <c r="D97" s="303"/>
      <c r="E97" s="303"/>
      <c r="F97" s="303"/>
    </row>
    <row r="98" spans="1:6" x14ac:dyDescent="0.2">
      <c r="A98" s="8"/>
      <c r="B98" s="309"/>
      <c r="C98" s="303"/>
      <c r="D98" s="303"/>
      <c r="E98" s="303"/>
      <c r="F98" s="303"/>
    </row>
    <row r="99" spans="1:6" x14ac:dyDescent="0.2">
      <c r="A99" s="8"/>
      <c r="B99" s="309"/>
      <c r="C99" s="303"/>
      <c r="D99" s="303"/>
      <c r="E99" s="303"/>
      <c r="F99" s="303"/>
    </row>
    <row r="100" spans="1:6" x14ac:dyDescent="0.2">
      <c r="A100" s="8"/>
      <c r="B100" s="309"/>
      <c r="C100" s="303"/>
      <c r="D100" s="303"/>
      <c r="E100" s="303"/>
      <c r="F100" s="303"/>
    </row>
    <row r="101" spans="1:6" x14ac:dyDescent="0.2">
      <c r="A101" s="8"/>
      <c r="B101" s="309"/>
      <c r="C101" s="303"/>
      <c r="D101" s="303"/>
      <c r="E101" s="303"/>
      <c r="F101" s="303"/>
    </row>
    <row r="102" spans="1:6" x14ac:dyDescent="0.2">
      <c r="A102" s="8"/>
      <c r="B102" s="309"/>
      <c r="C102" s="303"/>
      <c r="D102" s="303"/>
      <c r="E102" s="303"/>
      <c r="F102" s="303"/>
    </row>
    <row r="103" spans="1:6" x14ac:dyDescent="0.2">
      <c r="A103" s="8"/>
      <c r="B103" s="309"/>
      <c r="C103" s="303"/>
      <c r="D103" s="303"/>
      <c r="E103" s="303"/>
      <c r="F103" s="303"/>
    </row>
    <row r="104" spans="1:6" x14ac:dyDescent="0.2">
      <c r="A104" s="8"/>
      <c r="B104" s="309"/>
      <c r="C104" s="303"/>
      <c r="D104" s="303"/>
      <c r="E104" s="303"/>
      <c r="F104" s="303"/>
    </row>
    <row r="105" spans="1:6" x14ac:dyDescent="0.2">
      <c r="A105" s="8"/>
      <c r="B105" s="309"/>
      <c r="C105" s="303"/>
      <c r="D105" s="303"/>
      <c r="E105" s="303"/>
      <c r="F105" s="303"/>
    </row>
    <row r="106" spans="1:6" x14ac:dyDescent="0.2">
      <c r="A106" s="8"/>
      <c r="B106" s="309"/>
      <c r="C106" s="303"/>
      <c r="D106" s="303"/>
      <c r="E106" s="303"/>
      <c r="F106" s="303"/>
    </row>
    <row r="107" spans="1:6" x14ac:dyDescent="0.2">
      <c r="A107" s="8"/>
      <c r="B107" s="309"/>
      <c r="C107" s="303"/>
      <c r="D107" s="303"/>
      <c r="E107" s="303"/>
      <c r="F107" s="303"/>
    </row>
    <row r="108" spans="1:6" x14ac:dyDescent="0.2">
      <c r="A108" s="8"/>
      <c r="B108" s="309"/>
      <c r="C108" s="303"/>
      <c r="D108" s="303"/>
      <c r="E108" s="303"/>
      <c r="F108" s="303"/>
    </row>
    <row r="109" spans="1:6" x14ac:dyDescent="0.2">
      <c r="A109" s="8"/>
      <c r="B109" s="309"/>
      <c r="C109" s="303"/>
      <c r="D109" s="303"/>
      <c r="E109" s="303"/>
      <c r="F109" s="303"/>
    </row>
    <row r="110" spans="1:6" x14ac:dyDescent="0.2">
      <c r="A110" s="8"/>
      <c r="B110" s="309"/>
      <c r="C110" s="303"/>
      <c r="D110" s="303"/>
      <c r="E110" s="303"/>
      <c r="F110" s="303"/>
    </row>
    <row r="111" spans="1:6" x14ac:dyDescent="0.2">
      <c r="A111" s="8"/>
      <c r="B111" s="309"/>
      <c r="C111" s="303"/>
      <c r="D111" s="303"/>
      <c r="E111" s="303"/>
      <c r="F111" s="303"/>
    </row>
    <row r="112" spans="1:6" x14ac:dyDescent="0.2">
      <c r="A112" s="8"/>
      <c r="B112" s="309"/>
      <c r="C112" s="303"/>
      <c r="D112" s="303"/>
      <c r="E112" s="303"/>
      <c r="F112" s="303"/>
    </row>
    <row r="113" spans="1:6" x14ac:dyDescent="0.2">
      <c r="A113" s="8"/>
      <c r="B113" s="309"/>
      <c r="C113" s="303"/>
      <c r="D113" s="303"/>
      <c r="E113" s="303"/>
      <c r="F113" s="303"/>
    </row>
    <row r="114" spans="1:6" x14ac:dyDescent="0.2">
      <c r="A114" s="8"/>
      <c r="B114" s="302"/>
      <c r="C114" s="303"/>
      <c r="D114" s="303"/>
      <c r="E114" s="303"/>
      <c r="F114" s="303"/>
    </row>
    <row r="115" spans="1:6" x14ac:dyDescent="0.2">
      <c r="A115" s="8"/>
      <c r="B115" s="302"/>
      <c r="C115" s="303"/>
      <c r="D115" s="303"/>
      <c r="E115" s="303"/>
      <c r="F115" s="303"/>
    </row>
    <row r="116" spans="1:6" x14ac:dyDescent="0.2">
      <c r="A116" s="8"/>
      <c r="B116" s="302"/>
      <c r="C116" s="303"/>
      <c r="D116" s="303"/>
      <c r="E116" s="303"/>
      <c r="F116" s="303"/>
    </row>
    <row r="117" spans="1:6" x14ac:dyDescent="0.2">
      <c r="A117" s="8"/>
      <c r="B117" s="309"/>
      <c r="C117" s="303"/>
      <c r="D117" s="303"/>
      <c r="E117" s="303"/>
      <c r="F117" s="303"/>
    </row>
    <row r="118" spans="1:6" x14ac:dyDescent="0.2">
      <c r="A118" s="8"/>
      <c r="B118" s="309"/>
      <c r="C118" s="303"/>
      <c r="D118" s="303"/>
      <c r="E118" s="303"/>
      <c r="F118" s="303"/>
    </row>
    <row r="119" spans="1:6" x14ac:dyDescent="0.2">
      <c r="A119" s="8"/>
      <c r="B119" s="309"/>
      <c r="C119" s="303"/>
      <c r="D119" s="303"/>
      <c r="E119" s="303"/>
      <c r="F119" s="303"/>
    </row>
    <row r="120" spans="1:6" x14ac:dyDescent="0.2">
      <c r="A120" s="8"/>
      <c r="B120" s="309"/>
      <c r="C120" s="303"/>
      <c r="D120" s="303"/>
      <c r="E120" s="303"/>
      <c r="F120" s="303"/>
    </row>
    <row r="121" spans="1:6" x14ac:dyDescent="0.2">
      <c r="A121" s="8"/>
      <c r="B121" s="309"/>
      <c r="C121" s="303"/>
      <c r="D121" s="303"/>
      <c r="E121" s="303"/>
      <c r="F121" s="303"/>
    </row>
    <row r="122" spans="1:6" x14ac:dyDescent="0.2">
      <c r="A122" s="8"/>
      <c r="B122" s="309"/>
      <c r="C122" s="314"/>
      <c r="D122" s="303"/>
      <c r="E122" s="303"/>
      <c r="F122" s="303"/>
    </row>
    <row r="123" spans="1:6" x14ac:dyDescent="0.2">
      <c r="A123" s="8"/>
      <c r="B123" s="309"/>
      <c r="C123" s="314"/>
      <c r="D123" s="303"/>
      <c r="E123" s="303"/>
      <c r="F123" s="303"/>
    </row>
    <row r="124" spans="1:6" x14ac:dyDescent="0.2">
      <c r="A124" s="8"/>
      <c r="B124" s="309"/>
      <c r="C124" s="314"/>
      <c r="D124" s="303"/>
      <c r="E124" s="303"/>
      <c r="F124" s="303"/>
    </row>
    <row r="125" spans="1:6" x14ac:dyDescent="0.2">
      <c r="A125" s="8"/>
      <c r="B125" s="309"/>
      <c r="C125" s="303"/>
      <c r="D125" s="303"/>
      <c r="E125" s="303"/>
      <c r="F125" s="303"/>
    </row>
    <row r="126" spans="1:6" x14ac:dyDescent="0.2">
      <c r="A126" s="8"/>
      <c r="B126" s="309"/>
      <c r="C126" s="303"/>
      <c r="D126" s="303"/>
      <c r="E126" s="303"/>
      <c r="F126" s="303"/>
    </row>
    <row r="127" spans="1:6" x14ac:dyDescent="0.2">
      <c r="A127" s="8"/>
      <c r="B127" s="302"/>
      <c r="C127" s="303"/>
      <c r="D127" s="303"/>
      <c r="E127" s="303"/>
      <c r="F127" s="303"/>
    </row>
    <row r="128" spans="1:6" x14ac:dyDescent="0.2">
      <c r="A128" s="8"/>
      <c r="B128" s="302"/>
      <c r="C128" s="303"/>
      <c r="D128" s="303"/>
      <c r="E128" s="303"/>
      <c r="F128" s="303"/>
    </row>
    <row r="129" spans="1:6" x14ac:dyDescent="0.2">
      <c r="A129" s="8"/>
      <c r="B129" s="302"/>
      <c r="C129" s="303"/>
      <c r="D129" s="303"/>
      <c r="E129" s="303"/>
      <c r="F129" s="303"/>
    </row>
    <row r="130" spans="1:6" x14ac:dyDescent="0.2">
      <c r="A130" s="8"/>
      <c r="B130" s="308"/>
      <c r="C130" s="303"/>
      <c r="D130" s="303"/>
      <c r="E130" s="303"/>
      <c r="F130" s="303"/>
    </row>
    <row r="131" spans="1:6" x14ac:dyDescent="0.2">
      <c r="A131" s="8"/>
      <c r="B131" s="309"/>
      <c r="C131" s="303"/>
      <c r="D131" s="303"/>
      <c r="E131" s="303"/>
      <c r="F131" s="303"/>
    </row>
    <row r="132" spans="1:6" x14ac:dyDescent="0.2">
      <c r="A132" s="8"/>
      <c r="B132" s="309"/>
      <c r="C132" s="303"/>
      <c r="D132" s="303"/>
      <c r="E132" s="303"/>
      <c r="F132" s="303"/>
    </row>
    <row r="133" spans="1:6" x14ac:dyDescent="0.2">
      <c r="A133" s="8"/>
      <c r="B133" s="309"/>
      <c r="C133" s="303"/>
      <c r="D133" s="303"/>
      <c r="E133" s="303"/>
      <c r="F133" s="303"/>
    </row>
    <row r="134" spans="1:6" x14ac:dyDescent="0.2">
      <c r="A134" s="8"/>
      <c r="B134" s="309"/>
      <c r="C134" s="303"/>
      <c r="D134" s="303"/>
      <c r="E134" s="303"/>
      <c r="F134" s="303"/>
    </row>
    <row r="135" spans="1:6" x14ac:dyDescent="0.2">
      <c r="A135" s="8"/>
      <c r="B135" s="309"/>
      <c r="C135" s="303"/>
      <c r="D135" s="303"/>
      <c r="E135" s="303"/>
      <c r="F135" s="303"/>
    </row>
    <row r="136" spans="1:6" x14ac:dyDescent="0.2">
      <c r="A136" s="8"/>
      <c r="B136" s="308"/>
      <c r="C136" s="315"/>
      <c r="D136" s="303"/>
      <c r="E136" s="303"/>
      <c r="F136" s="303"/>
    </row>
  </sheetData>
  <mergeCells count="3">
    <mergeCell ref="B5:J5"/>
    <mergeCell ref="D7:E7"/>
    <mergeCell ref="N52:N65"/>
  </mergeCells>
  <pageMargins left="0.7" right="0.7" top="0.7" bottom="0.75" header="0.3" footer="0.3"/>
  <pageSetup scale="71" orientation="portrait" r:id="rId1"/>
  <rowBreaks count="1" manualBreakCount="1">
    <brk id="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28</vt:i4>
      </vt:variant>
    </vt:vector>
  </HeadingPairs>
  <TitlesOfParts>
    <vt:vector size="62" baseType="lpstr">
      <vt:lpstr>3.2 _ Summaries</vt:lpstr>
      <vt:lpstr>3.3 _Adj</vt:lpstr>
      <vt:lpstr>3.4</vt:lpstr>
      <vt:lpstr>3.5_1&amp;2</vt:lpstr>
      <vt:lpstr>3.6 Acc Depreciation</vt:lpstr>
      <vt:lpstr>3.7 _ 252</vt:lpstr>
      <vt:lpstr>3.8 Def Taxes</vt:lpstr>
      <vt:lpstr>3.9 CapO&amp;M Compare</vt:lpstr>
      <vt:lpstr>3.10 O&amp;M Summary</vt:lpstr>
      <vt:lpstr>3.10_2</vt:lpstr>
      <vt:lpstr>3.11 Labor Projection 1</vt:lpstr>
      <vt:lpstr>3.11 Labor Projection 2</vt:lpstr>
      <vt:lpstr>3.12 O&amp;M His-Pro</vt:lpstr>
      <vt:lpstr>3.14_TMMT_Data</vt:lpstr>
      <vt:lpstr>3.15 Rev Runs</vt:lpstr>
      <vt:lpstr>3.16 Depr Exp Calc</vt:lpstr>
      <vt:lpstr>3.17 Other Taxes</vt:lpstr>
      <vt:lpstr>3.18_Underground Stg</vt:lpstr>
      <vt:lpstr>3.19_Wex</vt:lpstr>
      <vt:lpstr>3.20_BadDebt</vt:lpstr>
      <vt:lpstr>3.21_Incent 1</vt:lpstr>
      <vt:lpstr>3.21_Incent 2</vt:lpstr>
      <vt:lpstr>3.21_Incent 3</vt:lpstr>
      <vt:lpstr>3.21 Incent 4</vt:lpstr>
      <vt:lpstr>3.22_Tickets_1</vt:lpstr>
      <vt:lpstr>3.22_Tickets_ 2</vt:lpstr>
      <vt:lpstr>3.23_Adv1</vt:lpstr>
      <vt:lpstr>3.24Don1</vt:lpstr>
      <vt:lpstr>3.24Don2</vt:lpstr>
      <vt:lpstr>3.24Don3</vt:lpstr>
      <vt:lpstr>3.25 Res</vt:lpstr>
      <vt:lpstr>3.26 DSM Exp Rem</vt:lpstr>
      <vt:lpstr>3.29 _ Summaries Volumetric</vt:lpstr>
      <vt:lpstr>3.14_UPC Chart</vt:lpstr>
      <vt:lpstr>'3.10 O&amp;M Summary'!Print_Area</vt:lpstr>
      <vt:lpstr>'3.10_2'!Print_Area</vt:lpstr>
      <vt:lpstr>'3.11 Labor Projection 1'!Print_Area</vt:lpstr>
      <vt:lpstr>'3.11 Labor Projection 2'!Print_Area</vt:lpstr>
      <vt:lpstr>'3.12 O&amp;M His-Pro'!Print_Area</vt:lpstr>
      <vt:lpstr>'3.16 Depr Exp Calc'!Print_Area</vt:lpstr>
      <vt:lpstr>'3.17 Other Taxes'!Print_Area</vt:lpstr>
      <vt:lpstr>'3.2 _ Summaries'!Print_Area</vt:lpstr>
      <vt:lpstr>'3.20_BadDebt'!Print_Area</vt:lpstr>
      <vt:lpstr>'3.21_Incent 1'!Print_Area</vt:lpstr>
      <vt:lpstr>'3.22_Tickets_ 2'!Print_Area</vt:lpstr>
      <vt:lpstr>'3.22_Tickets_1'!Print_Area</vt:lpstr>
      <vt:lpstr>'3.23_Adv1'!Print_Area</vt:lpstr>
      <vt:lpstr>'3.24Don1'!Print_Area</vt:lpstr>
      <vt:lpstr>'3.24Don3'!Print_Area</vt:lpstr>
      <vt:lpstr>'3.26 DSM Exp Rem'!Print_Area</vt:lpstr>
      <vt:lpstr>'3.29 _ Summaries Volumetric'!Print_Area</vt:lpstr>
      <vt:lpstr>'3.3 _Adj'!Print_Area</vt:lpstr>
      <vt:lpstr>'3.5_1&amp;2'!Print_Area</vt:lpstr>
      <vt:lpstr>'3.6 Acc Depreciation'!Print_Area</vt:lpstr>
      <vt:lpstr>'3.8 Def Taxes'!Print_Area</vt:lpstr>
      <vt:lpstr>'3.12 O&amp;M His-Pro'!Print_Titles</vt:lpstr>
      <vt:lpstr>'3.16 Depr Exp Calc'!Print_Titles</vt:lpstr>
      <vt:lpstr>'3.3 _Adj'!Print_Titles</vt:lpstr>
      <vt:lpstr>'3.29 _ Summaries Volumetric'!report</vt:lpstr>
      <vt:lpstr>report</vt:lpstr>
      <vt:lpstr>'3.29 _ Summaries Volumetric'!REPORT1</vt:lpstr>
      <vt:lpstr>REPORT1</vt:lpstr>
    </vt:vector>
  </TitlesOfParts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1970-01-01T07:00:00Z</cp:lastPrinted>
  <dcterms:created xsi:type="dcterms:W3CDTF">1970-01-01T07:00:00Z</dcterms:created>
  <dcterms:modified xsi:type="dcterms:W3CDTF">2016-07-01T21:14:35Z</dcterms:modified>
</cp:coreProperties>
</file>